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827" activeTab="7"/>
  </bookViews>
  <sheets>
    <sheet name="SP W" sheetId="1" r:id="rId1"/>
    <sheet name="SP M" sheetId="2" r:id="rId2"/>
    <sheet name="DT W" sheetId="3" r:id="rId3"/>
    <sheet name="DT M" sheetId="4" r:id="rId4"/>
    <sheet name="HT W" sheetId="5" r:id="rId5"/>
    <sheet name="HT M" sheetId="6" r:id="rId6"/>
    <sheet name="JT W" sheetId="7" r:id="rId7"/>
    <sheet name="JT M" sheetId="8" r:id="rId8"/>
    <sheet name="Teams Score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eg">'[1]nbox'!$C$70:$D$105</definedName>
    <definedName name="brez">'[2]beg_rez'!$I$5:$AN$77</definedName>
    <definedName name="dal">'[2]dal_r'!$D$3:$AX$76</definedName>
    <definedName name="dfdsfdsf">#REF!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>#REF!</definedName>
    <definedName name="komj">'[2]viso J tsk'!$C$3:$F$16</definedName>
    <definedName name="komjc">'[2]viso JC tsk'!$C$3:$F$16</definedName>
    <definedName name="kph">#REF!</definedName>
    <definedName name="kv">'[2]st6tk'!$AF$54:$AG$63</definedName>
    <definedName name="kv4tk">'[2]st4tk'!$U$49:$V$58</definedName>
    <definedName name="kvabs">'[3]3km sp ėj'!#REF!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xdfd">#REF!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<sst xmlns="http://schemas.openxmlformats.org/spreadsheetml/2006/main" count="647" uniqueCount="256">
  <si>
    <t>BALTIC MATCH THROWING EVENTS</t>
  </si>
  <si>
    <t>Shot Put Men</t>
  </si>
  <si>
    <t>Name, surname</t>
  </si>
  <si>
    <t>Result</t>
  </si>
  <si>
    <t>Points</t>
  </si>
  <si>
    <t>Team</t>
  </si>
  <si>
    <t>Shot Put Women</t>
  </si>
  <si>
    <t>Discus Throw Women</t>
  </si>
  <si>
    <t>Discus Throw Men</t>
  </si>
  <si>
    <t>Hammer Throw Women</t>
  </si>
  <si>
    <t>Hammer Throw Men</t>
  </si>
  <si>
    <t>Date of Birth</t>
  </si>
  <si>
    <t>Senior</t>
  </si>
  <si>
    <t>LAT</t>
  </si>
  <si>
    <t>EST</t>
  </si>
  <si>
    <t>LTU</t>
  </si>
  <si>
    <t>U-18</t>
  </si>
  <si>
    <t>U-20</t>
  </si>
  <si>
    <t>U-23</t>
  </si>
  <si>
    <t>Discus Throw M U23</t>
  </si>
  <si>
    <t>Hammer Throw M U23</t>
  </si>
  <si>
    <t>Shot Put M U23</t>
  </si>
  <si>
    <t>Hammer Throw W U23</t>
  </si>
  <si>
    <t>Hammer Throw W U20</t>
  </si>
  <si>
    <t>Discus Throw W U23</t>
  </si>
  <si>
    <t>Discus Throw W U20</t>
  </si>
  <si>
    <t>Discus Throw W U18</t>
  </si>
  <si>
    <t>Shot Put W U23</t>
  </si>
  <si>
    <t>Shot Put W U20</t>
  </si>
  <si>
    <t>TEAM</t>
  </si>
  <si>
    <t>AGE</t>
  </si>
  <si>
    <t>GROUP</t>
  </si>
  <si>
    <t>Shot Put</t>
  </si>
  <si>
    <t>Women</t>
  </si>
  <si>
    <t>Men</t>
  </si>
  <si>
    <t>Hammer</t>
  </si>
  <si>
    <t>POINTS</t>
  </si>
  <si>
    <t>PLACE</t>
  </si>
  <si>
    <t>Discus</t>
  </si>
  <si>
    <t>Teams Score</t>
  </si>
  <si>
    <t>Hammer Throw W U18      3 kg</t>
  </si>
  <si>
    <t>Hammer Throw M U20     6 kg</t>
  </si>
  <si>
    <t>Hammer Throw M U18      5 kg</t>
  </si>
  <si>
    <t>Discus Throw M U20    1,75 kg</t>
  </si>
  <si>
    <t>Discus Throw M U18     1,5 kg</t>
  </si>
  <si>
    <t>Javelin</t>
  </si>
  <si>
    <t>Javelin Throw Women</t>
  </si>
  <si>
    <t>Javelin Throw U23</t>
  </si>
  <si>
    <t>Javelin Throw U20</t>
  </si>
  <si>
    <t>Javelin Throw U18      500g</t>
  </si>
  <si>
    <t>Javelin Throw Men</t>
  </si>
  <si>
    <t>Javelin Throw M U23</t>
  </si>
  <si>
    <t>Javelin Throw M U20</t>
  </si>
  <si>
    <t>Javelin Throw M U18      700g</t>
  </si>
  <si>
    <t>27 May 2017, Valmiera (LAT)</t>
  </si>
  <si>
    <t>Bib.</t>
  </si>
  <si>
    <t>No</t>
  </si>
  <si>
    <t>Shot Put M U20</t>
  </si>
  <si>
    <t xml:space="preserve">Shot Put M U18 </t>
  </si>
  <si>
    <t xml:space="preserve">Shot Put W U18  </t>
  </si>
  <si>
    <t>PB</t>
  </si>
  <si>
    <t>Linda Ozola</t>
  </si>
  <si>
    <t>Krista Rutkupa</t>
  </si>
  <si>
    <t>Lāsma Padedze</t>
  </si>
  <si>
    <t>Ieva Šēra</t>
  </si>
  <si>
    <t>Elīza Puķāne</t>
  </si>
  <si>
    <t>Kristīne Strazdīte</t>
  </si>
  <si>
    <t>Lelde Mieze</t>
  </si>
  <si>
    <t>Rota Rulle</t>
  </si>
  <si>
    <t>Eva Rudzīte</t>
  </si>
  <si>
    <t>Marta Šaboviča</t>
  </si>
  <si>
    <t>Laura Feldmane</t>
  </si>
  <si>
    <t>Katrīna Sirmā</t>
  </si>
  <si>
    <t>Aiva Niedra</t>
  </si>
  <si>
    <t>Nikola Ozola</t>
  </si>
  <si>
    <t>Māris Urtāns</t>
  </si>
  <si>
    <t>Edgars Berķis</t>
  </si>
  <si>
    <t>Raivis Garoza</t>
  </si>
  <si>
    <t>Vents Andžejs Lūsis</t>
  </si>
  <si>
    <t>25.02.2000</t>
  </si>
  <si>
    <t>Arnis Žviriņš</t>
  </si>
  <si>
    <t>Dāvis Oliņš</t>
  </si>
  <si>
    <t>Lauris Kaufmanis</t>
  </si>
  <si>
    <t xml:space="preserve">Dins Demidočkins </t>
  </si>
  <si>
    <t>Igors Sokolovs</t>
  </si>
  <si>
    <t>Eļčins Gasanovs</t>
  </si>
  <si>
    <t xml:space="preserve">Edvards Kolidzejs </t>
  </si>
  <si>
    <t xml:space="preserve"> Makars Korotkovs</t>
  </si>
  <si>
    <t>Ansis Brūns</t>
  </si>
  <si>
    <t>Ričards Griezītis</t>
  </si>
  <si>
    <t>Jāzeps Groza</t>
  </si>
  <si>
    <t>Kristaps Jaunpujēns</t>
  </si>
  <si>
    <t>Krišjānis Suntažs</t>
  </si>
  <si>
    <t>Anu Teesaar</t>
  </si>
  <si>
    <t>Kätlin Piirimäe</t>
  </si>
  <si>
    <t>16.80</t>
  </si>
  <si>
    <t>Valeria Radajeva</t>
  </si>
  <si>
    <t>13.27</t>
  </si>
  <si>
    <t>Emely Karhu</t>
  </si>
  <si>
    <t>11.42</t>
  </si>
  <si>
    <t>16.17</t>
  </si>
  <si>
    <t>Kätlin Tõllasson</t>
  </si>
  <si>
    <t>54.83</t>
  </si>
  <si>
    <t>Hanna-Maria Kupper</t>
  </si>
  <si>
    <t>47.95</t>
  </si>
  <si>
    <t>Tuule Müürsepp</t>
  </si>
  <si>
    <t>44.71</t>
  </si>
  <si>
    <t>38.90</t>
  </si>
  <si>
    <t>Ellina Anissimova</t>
  </si>
  <si>
    <t>60.23</t>
  </si>
  <si>
    <t>Katri Karindi</t>
  </si>
  <si>
    <t>54.16</t>
  </si>
  <si>
    <t>Rael Kalda</t>
  </si>
  <si>
    <t>54.67</t>
  </si>
  <si>
    <t>54.62</t>
  </si>
  <si>
    <t>Liina Laasma</t>
  </si>
  <si>
    <t>63.65</t>
  </si>
  <si>
    <t>Mirell Luik</t>
  </si>
  <si>
    <t>54.44</t>
  </si>
  <si>
    <t>Marcella Liiv</t>
  </si>
  <si>
    <t>51.11</t>
  </si>
  <si>
    <t>Gedly Tugi</t>
  </si>
  <si>
    <t>50.35</t>
  </si>
  <si>
    <t>Kristo Galeta</t>
  </si>
  <si>
    <t>19.78</t>
  </si>
  <si>
    <t>Jander Heil</t>
  </si>
  <si>
    <t>18.29</t>
  </si>
  <si>
    <t>Tanel Saatman</t>
  </si>
  <si>
    <t>15.96</t>
  </si>
  <si>
    <t>Kevin Sakson</t>
  </si>
  <si>
    <t>17.62</t>
  </si>
  <si>
    <t>21.11.1994</t>
  </si>
  <si>
    <t>18.20</t>
  </si>
  <si>
    <t>Kert Piirimäe</t>
  </si>
  <si>
    <t>26.05.1997</t>
  </si>
  <si>
    <t>17.02</t>
  </si>
  <si>
    <t>Priidu Niit</t>
  </si>
  <si>
    <t>60.69</t>
  </si>
  <si>
    <t>46.72</t>
  </si>
  <si>
    <t xml:space="preserve">Jan Henri Täll </t>
  </si>
  <si>
    <t>48.08</t>
  </si>
  <si>
    <t>Rolf Roobert Peebo</t>
  </si>
  <si>
    <t>46.63</t>
  </si>
  <si>
    <t>Genro Paas</t>
  </si>
  <si>
    <t>67.84</t>
  </si>
  <si>
    <t>Toomas Tankler</t>
  </si>
  <si>
    <t>67.72</t>
  </si>
  <si>
    <t>Mihkel Lepaste</t>
  </si>
  <si>
    <t>57.19</t>
  </si>
  <si>
    <t>Brätten Järvik</t>
  </si>
  <si>
    <t>60.66</t>
  </si>
  <si>
    <t>Ergo Tamm</t>
  </si>
  <si>
    <t>69.15</t>
  </si>
  <si>
    <t>Andres Alla</t>
  </si>
  <si>
    <t>60.77</t>
  </si>
  <si>
    <t>Joel Kuldmäe</t>
  </si>
  <si>
    <t>60.22</t>
  </si>
  <si>
    <t>Rolf Robert Peebo</t>
  </si>
  <si>
    <t>61.27</t>
  </si>
  <si>
    <t>Giedrė Kupstytė</t>
  </si>
  <si>
    <t>16.93i</t>
  </si>
  <si>
    <t>Valerija Kolontaj</t>
  </si>
  <si>
    <t>13.47i</t>
  </si>
  <si>
    <t>Agnė Jonkutė</t>
  </si>
  <si>
    <t>14.26</t>
  </si>
  <si>
    <t>Urtė Bačianskaitė</t>
  </si>
  <si>
    <t>15.98</t>
  </si>
  <si>
    <t>Larisa Voroneckaja</t>
  </si>
  <si>
    <t>46.83</t>
  </si>
  <si>
    <t>Brigita Budrytė</t>
  </si>
  <si>
    <t>38.50</t>
  </si>
  <si>
    <t>45.47</t>
  </si>
  <si>
    <t>Sonata Rudytė</t>
  </si>
  <si>
    <t>37.98</t>
  </si>
  <si>
    <t>Karina Šiaulytė</t>
  </si>
  <si>
    <t>45.77</t>
  </si>
  <si>
    <t>Aiva Krasickaitė</t>
  </si>
  <si>
    <t>40.64</t>
  </si>
  <si>
    <t>Aistė Žiginskaitė</t>
  </si>
  <si>
    <t>51.44</t>
  </si>
  <si>
    <t>Ugnė Butėnaitė</t>
  </si>
  <si>
    <t>55.44</t>
  </si>
  <si>
    <t>Liveta Jasiūnaitė</t>
  </si>
  <si>
    <t>57.49</t>
  </si>
  <si>
    <t>Simona Dobilaitė</t>
  </si>
  <si>
    <t>57.16</t>
  </si>
  <si>
    <t>Lina Surgelaitė</t>
  </si>
  <si>
    <t>38.64</t>
  </si>
  <si>
    <t>Meda Majauskaitė</t>
  </si>
  <si>
    <t>38.78</t>
  </si>
  <si>
    <t>Šarūnas Banevičius</t>
  </si>
  <si>
    <t>61.11</t>
  </si>
  <si>
    <t>19.57</t>
  </si>
  <si>
    <t>Karolis Čekanavičius</t>
  </si>
  <si>
    <t>17.00</t>
  </si>
  <si>
    <t>Paulius Gelažius</t>
  </si>
  <si>
    <t>19.10</t>
  </si>
  <si>
    <t>Naubartas Stripeikis</t>
  </si>
  <si>
    <t>17.82i</t>
  </si>
  <si>
    <t>Aleksas Abromavičius</t>
  </si>
  <si>
    <t>Lukas Laima</t>
  </si>
  <si>
    <t>52.36</t>
  </si>
  <si>
    <t>Andrius Mažeika</t>
  </si>
  <si>
    <t>47.38</t>
  </si>
  <si>
    <t>Tomas Sabašinskas</t>
  </si>
  <si>
    <t>52.51</t>
  </si>
  <si>
    <t>Tomas Juknevičius</t>
  </si>
  <si>
    <t>60.61</t>
  </si>
  <si>
    <t>Tomas Vasiliauskas</t>
  </si>
  <si>
    <t>62.56</t>
  </si>
  <si>
    <t>Vytenis Giedraitis</t>
  </si>
  <si>
    <t>59.78</t>
  </si>
  <si>
    <t>Augustas Kunc</t>
  </si>
  <si>
    <t>55.35</t>
  </si>
  <si>
    <t>Skirmantas Šimoliūnas</t>
  </si>
  <si>
    <t>77.10</t>
  </si>
  <si>
    <t>Lukas Lučkauskas</t>
  </si>
  <si>
    <t>56.54</t>
  </si>
  <si>
    <t>Modestas Masteika</t>
  </si>
  <si>
    <t>62.18</t>
  </si>
  <si>
    <t>61.92</t>
  </si>
  <si>
    <t>20.11.1991</t>
  </si>
  <si>
    <t>Karl Koha</t>
  </si>
  <si>
    <t>26.03.1996</t>
  </si>
  <si>
    <t>20.04.1998</t>
  </si>
  <si>
    <t>10.03.2000</t>
  </si>
  <si>
    <t>09.03.1992</t>
  </si>
  <si>
    <t>01.08.1999</t>
  </si>
  <si>
    <t>13.03.1999</t>
  </si>
  <si>
    <t>17.09.2000</t>
  </si>
  <si>
    <t>24.07.1999</t>
  </si>
  <si>
    <t>12.01.1983</t>
  </si>
  <si>
    <t>14.02.2001</t>
  </si>
  <si>
    <t>19.02.1995</t>
  </si>
  <si>
    <t>12.03.1998</t>
  </si>
  <si>
    <t>15.03.2000</t>
  </si>
  <si>
    <t>11.03.1996</t>
  </si>
  <si>
    <t>09.03.1998</t>
  </si>
  <si>
    <t>Liene Rozīte</t>
  </si>
  <si>
    <t>17.07.1998</t>
  </si>
  <si>
    <t>20.05.2000</t>
  </si>
  <si>
    <t>14.11.1992</t>
  </si>
  <si>
    <t>28.11.1997</t>
  </si>
  <si>
    <t>13.08.1998</t>
  </si>
  <si>
    <t>19.04.1999</t>
  </si>
  <si>
    <t>29.01.2000</t>
  </si>
  <si>
    <t>25.07.1994</t>
  </si>
  <si>
    <t>23.05.1995</t>
  </si>
  <si>
    <t>06.06.1999</t>
  </si>
  <si>
    <t>21.03.2001</t>
  </si>
  <si>
    <t>13.03.1994</t>
  </si>
  <si>
    <t>05.06.1999</t>
  </si>
  <si>
    <t>25.09.1998</t>
  </si>
  <si>
    <t>17.08.1999</t>
  </si>
  <si>
    <t>04.021997</t>
  </si>
  <si>
    <t>Linda Luīze Šalme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</si>
</sst>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t&quot;;\-#,##0\ &quot;Lt&quot;"/>
    <numFmt numFmtId="171" formatCode="#,##0\ &quot;Lt&quot;;[Red]\-#,##0\ &quot;Lt&quot;"/>
    <numFmt numFmtId="172" formatCode="#,##0.00\ &quot;Lt&quot;;\-#,##0.00\ &quot;Lt&quot;"/>
    <numFmt numFmtId="173" formatCode="#,##0.00\ &quot;Lt&quot;;[Red]\-#,##0.00\ &quot;Lt&quot;"/>
    <numFmt numFmtId="174" formatCode="_-* #,##0\ &quot;Lt&quot;_-;\-* #,##0\ &quot;Lt&quot;_-;_-* &quot;-&quot;\ &quot;Lt&quot;_-;_-@_-"/>
    <numFmt numFmtId="175" formatCode="_-* #,##0\ _L_t_-;\-* #,##0\ _L_t_-;_-* &quot;-&quot;\ _L_t_-;_-@_-"/>
    <numFmt numFmtId="176" formatCode="_-* #,##0.00\ &quot;Lt&quot;_-;\-* #,##0.00\ &quot;Lt&quot;_-;_-* &quot;-&quot;??\ &quot;Lt&quot;_-;_-@_-"/>
    <numFmt numFmtId="177" formatCode="_-* #,##0.00\ _L_t_-;\-* #,##0.00\ _L_t_-;_-* &quot;-&quot;??\ _L_t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0.000"/>
    <numFmt numFmtId="188" formatCode="#,##0;\-#,##0;&quot;-&quot;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.0;\-#,##0.0;&quot;-&quot;"/>
    <numFmt numFmtId="194" formatCode="_(* #,##0.00_);_(* \(#,##0.00\);_(* &quot;-&quot;??_);_(@_)"/>
    <numFmt numFmtId="195" formatCode="[Red]0%;[Red]\(0%\)"/>
    <numFmt numFmtId="196" formatCode="yyyy\-mm\-dd;@"/>
    <numFmt numFmtId="197" formatCode="m:ss.00"/>
    <numFmt numFmtId="198" formatCode="[$-FC27]yyyy\ &quot;m.&quot;\ mmmm\ d\ &quot;d.&quot;;@"/>
    <numFmt numFmtId="199" formatCode="[m]:ss.00"/>
    <numFmt numFmtId="200" formatCode="hh:mm;@"/>
    <numFmt numFmtId="201" formatCode="0%;\(0%\)"/>
    <numFmt numFmtId="202" formatCode="\ \ @"/>
    <numFmt numFmtId="203" formatCode="\ \ \ \ @"/>
    <numFmt numFmtId="204" formatCode="_-&quot;IRL&quot;* #,##0_-;\-&quot;IRL&quot;* #,##0_-;_-&quot;IRL&quot;* &quot;-&quot;_-;_-@_-"/>
    <numFmt numFmtId="205" formatCode="_-&quot;IRL&quot;* #,##0.00_-;\-&quot;IRL&quot;* #,##0.00_-;_-&quot;IRL&quot;* &quot;-&quot;??_-;_-@_-"/>
    <numFmt numFmtId="206" formatCode="ss.0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[$-F400]h:mm:ss\ AM/PM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mm:ss.00"/>
    <numFmt numFmtId="220" formatCode="#,##0;\-#,##0;\-"/>
    <numFmt numFmtId="221" formatCode="#,##0.00;\-#,##0.00;\-"/>
    <numFmt numFmtId="222" formatCode="#,##0.0;\-#,##0.0;\-"/>
    <numFmt numFmtId="223" formatCode="0.00\ %"/>
    <numFmt numFmtId="224" formatCode="dd/mm/yyyy"/>
    <numFmt numFmtId="225" formatCode="d/m/yy"/>
  </numFmts>
  <fonts count="58"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TimesLT"/>
      <family val="0"/>
    </font>
    <font>
      <sz val="12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8" fontId="7" fillId="0" borderId="0" applyFill="0" applyBorder="0" applyAlignment="0">
      <protection/>
    </xf>
    <xf numFmtId="220" fontId="7" fillId="0" borderId="0" applyFill="0" applyBorder="0" applyAlignment="0">
      <protection/>
    </xf>
    <xf numFmtId="220" fontId="7" fillId="0" borderId="0" applyFill="0" applyBorder="0" applyAlignment="0">
      <protection/>
    </xf>
    <xf numFmtId="189" fontId="7" fillId="0" borderId="0" applyFill="0" applyBorder="0" applyAlignment="0">
      <protection/>
    </xf>
    <xf numFmtId="221" fontId="7" fillId="0" borderId="0" applyFill="0" applyBorder="0" applyAlignment="0">
      <protection/>
    </xf>
    <xf numFmtId="221" fontId="7" fillId="0" borderId="0" applyFill="0" applyBorder="0" applyAlignment="0">
      <protection/>
    </xf>
    <xf numFmtId="190" fontId="7" fillId="0" borderId="0" applyFill="0" applyBorder="0" applyAlignment="0">
      <protection/>
    </xf>
    <xf numFmtId="191" fontId="7" fillId="0" borderId="0" applyFill="0" applyBorder="0" applyAlignment="0">
      <protection/>
    </xf>
    <xf numFmtId="192" fontId="7" fillId="0" borderId="0" applyFill="0" applyBorder="0" applyAlignment="0">
      <protection/>
    </xf>
    <xf numFmtId="188" fontId="7" fillId="0" borderId="0" applyFill="0" applyBorder="0" applyAlignment="0">
      <protection/>
    </xf>
    <xf numFmtId="220" fontId="7" fillId="0" borderId="0" applyFill="0" applyBorder="0" applyAlignment="0">
      <protection/>
    </xf>
    <xf numFmtId="220" fontId="7" fillId="0" borderId="0" applyFill="0" applyBorder="0" applyAlignment="0">
      <protection/>
    </xf>
    <xf numFmtId="193" fontId="7" fillId="0" borderId="0" applyFill="0" applyBorder="0" applyAlignment="0">
      <protection/>
    </xf>
    <xf numFmtId="222" fontId="7" fillId="0" borderId="0" applyFill="0" applyBorder="0" applyAlignment="0">
      <protection/>
    </xf>
    <xf numFmtId="222" fontId="7" fillId="0" borderId="0" applyFill="0" applyBorder="0" applyAlignment="0">
      <protection/>
    </xf>
    <xf numFmtId="189" fontId="7" fillId="0" borderId="0" applyFill="0" applyBorder="0" applyAlignment="0">
      <protection/>
    </xf>
    <xf numFmtId="221" fontId="7" fillId="0" borderId="0" applyFill="0" applyBorder="0" applyAlignment="0">
      <protection/>
    </xf>
    <xf numFmtId="221" fontId="7" fillId="0" borderId="0" applyFill="0" applyBorder="0" applyAlignment="0">
      <protection/>
    </xf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8" fontId="10" fillId="0" borderId="0" applyFont="0" applyFill="0" applyBorder="0" applyAlignment="0" applyProtection="0"/>
    <xf numFmtId="220" fontId="10" fillId="0" borderId="0" applyFill="0" applyBorder="0" applyAlignment="0" applyProtection="0"/>
    <xf numFmtId="220" fontId="10" fillId="0" borderId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9" fontId="10" fillId="0" borderId="0" applyFont="0" applyFill="0" applyBorder="0" applyAlignment="0" applyProtection="0"/>
    <xf numFmtId="221" fontId="10" fillId="0" borderId="0" applyFill="0" applyBorder="0" applyAlignment="0" applyProtection="0"/>
    <xf numFmtId="221" fontId="10" fillId="0" borderId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4" fontId="7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1" fillId="0" borderId="0" applyFill="0" applyBorder="0" applyAlignment="0">
      <protection/>
    </xf>
    <xf numFmtId="220" fontId="11" fillId="0" borderId="0" applyFill="0" applyBorder="0" applyAlignment="0">
      <protection/>
    </xf>
    <xf numFmtId="220" fontId="11" fillId="0" borderId="0" applyFill="0" applyBorder="0" applyAlignment="0">
      <protection/>
    </xf>
    <xf numFmtId="189" fontId="11" fillId="0" borderId="0" applyFill="0" applyBorder="0" applyAlignment="0">
      <protection/>
    </xf>
    <xf numFmtId="221" fontId="11" fillId="0" borderId="0" applyFill="0" applyBorder="0" applyAlignment="0">
      <protection/>
    </xf>
    <xf numFmtId="221" fontId="11" fillId="0" borderId="0" applyFill="0" applyBorder="0" applyAlignment="0">
      <protection/>
    </xf>
    <xf numFmtId="188" fontId="11" fillId="0" borderId="0" applyFill="0" applyBorder="0" applyAlignment="0">
      <protection/>
    </xf>
    <xf numFmtId="220" fontId="11" fillId="0" borderId="0" applyFill="0" applyBorder="0" applyAlignment="0">
      <protection/>
    </xf>
    <xf numFmtId="220" fontId="11" fillId="0" borderId="0" applyFill="0" applyBorder="0" applyAlignment="0">
      <protection/>
    </xf>
    <xf numFmtId="193" fontId="11" fillId="0" borderId="0" applyFill="0" applyBorder="0" applyAlignment="0">
      <protection/>
    </xf>
    <xf numFmtId="222" fontId="11" fillId="0" borderId="0" applyFill="0" applyBorder="0" applyAlignment="0">
      <protection/>
    </xf>
    <xf numFmtId="222" fontId="11" fillId="0" borderId="0" applyFill="0" applyBorder="0" applyAlignment="0">
      <protection/>
    </xf>
    <xf numFmtId="189" fontId="11" fillId="0" borderId="0" applyFill="0" applyBorder="0" applyAlignment="0">
      <protection/>
    </xf>
    <xf numFmtId="221" fontId="11" fillId="0" borderId="0" applyFill="0" applyBorder="0" applyAlignment="0">
      <protection/>
    </xf>
    <xf numFmtId="221" fontId="11" fillId="0" borderId="0" applyFill="0" applyBorder="0" applyAlignment="0"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38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6" applyNumberFormat="0" applyAlignment="0" applyProtection="0"/>
    <xf numFmtId="0" fontId="14" fillId="0" borderId="7" applyNumberFormat="0" applyAlignment="0" applyProtection="0"/>
    <xf numFmtId="0" fontId="14" fillId="0" borderId="6" applyNumberFormat="0" applyAlignment="0" applyProtection="0"/>
    <xf numFmtId="0" fontId="14" fillId="0" borderId="8">
      <alignment horizontal="left" vertical="center"/>
      <protection/>
    </xf>
    <xf numFmtId="0" fontId="14" fillId="0" borderId="9">
      <alignment horizontal="left" vertical="center"/>
      <protection/>
    </xf>
    <xf numFmtId="0" fontId="14" fillId="0" borderId="8">
      <alignment horizontal="left" vertical="center"/>
      <protection/>
    </xf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7" borderId="4" applyNumberFormat="0" applyAlignment="0" applyProtection="0"/>
    <xf numFmtId="10" fontId="13" fillId="23" borderId="1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6" fillId="7" borderId="4" applyNumberFormat="0" applyAlignment="0" applyProtection="0"/>
    <xf numFmtId="188" fontId="19" fillId="0" borderId="0" applyFill="0" applyBorder="0" applyAlignment="0">
      <protection/>
    </xf>
    <xf numFmtId="220" fontId="19" fillId="0" borderId="0" applyFill="0" applyBorder="0" applyAlignment="0">
      <protection/>
    </xf>
    <xf numFmtId="220" fontId="19" fillId="0" borderId="0" applyFill="0" applyBorder="0" applyAlignment="0">
      <protection/>
    </xf>
    <xf numFmtId="189" fontId="19" fillId="0" borderId="0" applyFill="0" applyBorder="0" applyAlignment="0">
      <protection/>
    </xf>
    <xf numFmtId="221" fontId="19" fillId="0" borderId="0" applyFill="0" applyBorder="0" applyAlignment="0">
      <protection/>
    </xf>
    <xf numFmtId="221" fontId="19" fillId="0" borderId="0" applyFill="0" applyBorder="0" applyAlignment="0">
      <protection/>
    </xf>
    <xf numFmtId="188" fontId="19" fillId="0" borderId="0" applyFill="0" applyBorder="0" applyAlignment="0">
      <protection/>
    </xf>
    <xf numFmtId="220" fontId="19" fillId="0" borderId="0" applyFill="0" applyBorder="0" applyAlignment="0">
      <protection/>
    </xf>
    <xf numFmtId="220" fontId="19" fillId="0" borderId="0" applyFill="0" applyBorder="0" applyAlignment="0">
      <protection/>
    </xf>
    <xf numFmtId="193" fontId="19" fillId="0" borderId="0" applyFill="0" applyBorder="0" applyAlignment="0">
      <protection/>
    </xf>
    <xf numFmtId="222" fontId="19" fillId="0" borderId="0" applyFill="0" applyBorder="0" applyAlignment="0">
      <protection/>
    </xf>
    <xf numFmtId="222" fontId="19" fillId="0" borderId="0" applyFill="0" applyBorder="0" applyAlignment="0">
      <protection/>
    </xf>
    <xf numFmtId="189" fontId="19" fillId="0" borderId="0" applyFill="0" applyBorder="0" applyAlignment="0">
      <protection/>
    </xf>
    <xf numFmtId="221" fontId="19" fillId="0" borderId="0" applyFill="0" applyBorder="0" applyAlignment="0">
      <protection/>
    </xf>
    <xf numFmtId="221" fontId="19" fillId="0" borderId="0" applyFill="0" applyBorder="0" applyAlignment="0">
      <protection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95" fontId="22" fillId="0" borderId="0">
      <alignment/>
      <protection/>
    </xf>
    <xf numFmtId="195" fontId="22" fillId="0" borderId="0">
      <alignment/>
      <protection/>
    </xf>
    <xf numFmtId="195" fontId="22" fillId="0" borderId="0">
      <alignment/>
      <protection/>
    </xf>
    <xf numFmtId="195" fontId="22" fillId="0" borderId="0">
      <alignment/>
      <protection/>
    </xf>
    <xf numFmtId="195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21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10" fillId="0" borderId="0">
      <alignment/>
      <protection/>
    </xf>
    <xf numFmtId="0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7" fontId="10" fillId="0" borderId="0">
      <alignment/>
      <protection/>
    </xf>
    <xf numFmtId="197" fontId="10" fillId="0" borderId="0">
      <alignment/>
      <protection/>
    </xf>
    <xf numFmtId="0" fontId="10" fillId="0" borderId="0">
      <alignment/>
      <protection/>
    </xf>
    <xf numFmtId="197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7" fontId="10" fillId="0" borderId="0">
      <alignment/>
      <protection/>
    </xf>
    <xf numFmtId="196" fontId="10" fillId="0" borderId="0">
      <alignment/>
      <protection/>
    </xf>
    <xf numFmtId="198" fontId="10" fillId="0" borderId="0">
      <alignment/>
      <protection/>
    </xf>
    <xf numFmtId="196" fontId="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8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8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71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71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5" fontId="0" fillId="0" borderId="0">
      <alignment/>
      <protection/>
    </xf>
    <xf numFmtId="199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195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8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0" fontId="1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10" fillId="0" borderId="0">
      <alignment/>
      <protection/>
    </xf>
    <xf numFmtId="197" fontId="10" fillId="0" borderId="0">
      <alignment/>
      <protection/>
    </xf>
    <xf numFmtId="0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0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21" fontId="10" fillId="0" borderId="0">
      <alignment/>
      <protection/>
    </xf>
    <xf numFmtId="0" fontId="7" fillId="0" borderId="0">
      <alignment/>
      <protection/>
    </xf>
    <xf numFmtId="196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21" fontId="10" fillId="0" borderId="0">
      <alignment/>
      <protection/>
    </xf>
    <xf numFmtId="196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0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0" fontId="7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196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21" fontId="0" fillId="0" borderId="0">
      <alignment/>
      <protection/>
    </xf>
    <xf numFmtId="196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21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21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21" fontId="0" fillId="0" borderId="0">
      <alignment/>
      <protection/>
    </xf>
    <xf numFmtId="196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0" fillId="0" borderId="0">
      <alignment/>
      <protection/>
    </xf>
    <xf numFmtId="19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13" applyNumberFormat="0" applyFont="0" applyAlignment="0" applyProtection="0"/>
    <xf numFmtId="0" fontId="10" fillId="23" borderId="13" applyNumberFormat="0" applyFon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23" borderId="13" applyNumberFormat="0" applyFont="0" applyAlignment="0" applyProtection="0"/>
    <xf numFmtId="0" fontId="0" fillId="23" borderId="13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ill="0" applyBorder="0" applyAlignment="0" applyProtection="0"/>
    <xf numFmtId="192" fontId="10" fillId="0" borderId="0" applyFill="0" applyBorder="0" applyAlignment="0" applyProtection="0"/>
    <xf numFmtId="201" fontId="10" fillId="0" borderId="0" applyFont="0" applyFill="0" applyBorder="0" applyAlignment="0" applyProtection="0"/>
    <xf numFmtId="201" fontId="10" fillId="0" borderId="0" applyFill="0" applyBorder="0" applyAlignment="0" applyProtection="0"/>
    <xf numFmtId="201" fontId="10" fillId="0" borderId="0" applyFill="0" applyBorder="0" applyAlignment="0" applyProtection="0"/>
    <xf numFmtId="10" fontId="10" fillId="0" borderId="0" applyFont="0" applyFill="0" applyBorder="0" applyAlignment="0" applyProtection="0"/>
    <xf numFmtId="223" fontId="10" fillId="0" borderId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23" fontId="10" fillId="0" borderId="0" applyFill="0" applyBorder="0" applyAlignment="0" applyProtection="0"/>
    <xf numFmtId="188" fontId="25" fillId="0" borderId="0" applyFill="0" applyBorder="0" applyAlignment="0">
      <protection/>
    </xf>
    <xf numFmtId="220" fontId="25" fillId="0" borderId="0" applyFill="0" applyBorder="0" applyAlignment="0">
      <protection/>
    </xf>
    <xf numFmtId="220" fontId="25" fillId="0" borderId="0" applyFill="0" applyBorder="0" applyAlignment="0">
      <protection/>
    </xf>
    <xf numFmtId="189" fontId="25" fillId="0" borderId="0" applyFill="0" applyBorder="0" applyAlignment="0">
      <protection/>
    </xf>
    <xf numFmtId="221" fontId="25" fillId="0" borderId="0" applyFill="0" applyBorder="0" applyAlignment="0">
      <protection/>
    </xf>
    <xf numFmtId="221" fontId="25" fillId="0" borderId="0" applyFill="0" applyBorder="0" applyAlignment="0">
      <protection/>
    </xf>
    <xf numFmtId="188" fontId="25" fillId="0" borderId="0" applyFill="0" applyBorder="0" applyAlignment="0">
      <protection/>
    </xf>
    <xf numFmtId="220" fontId="25" fillId="0" borderId="0" applyFill="0" applyBorder="0" applyAlignment="0">
      <protection/>
    </xf>
    <xf numFmtId="220" fontId="25" fillId="0" borderId="0" applyFill="0" applyBorder="0" applyAlignment="0">
      <protection/>
    </xf>
    <xf numFmtId="193" fontId="25" fillId="0" borderId="0" applyFill="0" applyBorder="0" applyAlignment="0">
      <protection/>
    </xf>
    <xf numFmtId="222" fontId="25" fillId="0" borderId="0" applyFill="0" applyBorder="0" applyAlignment="0">
      <protection/>
    </xf>
    <xf numFmtId="222" fontId="25" fillId="0" borderId="0" applyFill="0" applyBorder="0" applyAlignment="0">
      <protection/>
    </xf>
    <xf numFmtId="189" fontId="25" fillId="0" borderId="0" applyFill="0" applyBorder="0" applyAlignment="0">
      <protection/>
    </xf>
    <xf numFmtId="221" fontId="25" fillId="0" borderId="0" applyFill="0" applyBorder="0" applyAlignment="0">
      <protection/>
    </xf>
    <xf numFmtId="221" fontId="25" fillId="0" borderId="0" applyFill="0" applyBorder="0" applyAlignment="0">
      <protection/>
    </xf>
    <xf numFmtId="0" fontId="8" fillId="20" borderId="4" applyNumberFormat="0" applyAlignment="0" applyProtection="0"/>
    <xf numFmtId="0" fontId="10" fillId="0" borderId="0">
      <alignment/>
      <protection/>
    </xf>
    <xf numFmtId="0" fontId="33" fillId="0" borderId="14" applyAlignment="0">
      <protection/>
    </xf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0" fillId="0" borderId="12" applyNumberFormat="0" applyFill="0" applyAlignment="0" applyProtection="0"/>
    <xf numFmtId="49" fontId="7" fillId="0" borderId="0" applyFill="0" applyBorder="0" applyAlignment="0">
      <protection/>
    </xf>
    <xf numFmtId="202" fontId="7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203" fontId="7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0" fontId="9" fillId="21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7" borderId="4" applyNumberFormat="0" applyAlignment="0" applyProtection="0"/>
    <xf numFmtId="0" fontId="18" fillId="20" borderId="11" applyNumberFormat="0" applyAlignment="0" applyProtection="0"/>
    <xf numFmtId="0" fontId="8" fillId="20" borderId="4" applyNumberFormat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9" fillId="21" borderId="5" applyNumberFormat="0" applyAlignment="0" applyProtection="0"/>
    <xf numFmtId="0" fontId="24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7" fillId="0" borderId="0">
      <alignment/>
      <protection/>
    </xf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23" borderId="13" applyNumberFormat="0" applyFont="0" applyAlignment="0" applyProtection="0"/>
    <xf numFmtId="0" fontId="20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8" fillId="0" borderId="0" xfId="1114" applyFont="1" applyFill="1">
      <alignment/>
      <protection/>
    </xf>
    <xf numFmtId="0" fontId="31" fillId="0" borderId="0" xfId="1114" applyFont="1" applyFill="1" applyAlignment="1">
      <alignment vertical="center"/>
      <protection/>
    </xf>
    <xf numFmtId="0" fontId="30" fillId="0" borderId="0" xfId="1426" applyFont="1" applyFill="1" applyAlignment="1">
      <alignment horizontal="center"/>
      <protection/>
    </xf>
    <xf numFmtId="49" fontId="33" fillId="0" borderId="0" xfId="1114" applyNumberFormat="1" applyFont="1" applyFill="1">
      <alignment/>
      <protection/>
    </xf>
    <xf numFmtId="49" fontId="34" fillId="0" borderId="0" xfId="1114" applyNumberFormat="1" applyFont="1" applyFill="1" applyAlignment="1">
      <alignment horizontal="center"/>
      <protection/>
    </xf>
    <xf numFmtId="49" fontId="34" fillId="0" borderId="0" xfId="1114" applyNumberFormat="1" applyFont="1" applyFill="1" applyAlignment="1">
      <alignment horizontal="left"/>
      <protection/>
    </xf>
    <xf numFmtId="0" fontId="33" fillId="0" borderId="0" xfId="1114" applyFont="1" applyFill="1" applyAlignment="1">
      <alignment horizontal="center"/>
      <protection/>
    </xf>
    <xf numFmtId="49" fontId="33" fillId="0" borderId="0" xfId="1114" applyNumberFormat="1" applyFont="1" applyFill="1" applyAlignment="1">
      <alignment horizontal="center"/>
      <protection/>
    </xf>
    <xf numFmtId="0" fontId="34" fillId="0" borderId="0" xfId="1114" applyFont="1" applyFill="1" applyAlignment="1">
      <alignment horizontal="left"/>
      <protection/>
    </xf>
    <xf numFmtId="0" fontId="29" fillId="0" borderId="0" xfId="1114" applyFont="1" applyFill="1" applyAlignment="1">
      <alignment horizontal="center"/>
      <protection/>
    </xf>
    <xf numFmtId="49" fontId="32" fillId="0" borderId="0" xfId="1114" applyNumberFormat="1" applyFont="1" applyFill="1">
      <alignment/>
      <protection/>
    </xf>
    <xf numFmtId="49" fontId="33" fillId="0" borderId="0" xfId="1435" applyNumberFormat="1" applyFont="1" applyFill="1">
      <alignment/>
      <protection/>
    </xf>
    <xf numFmtId="49" fontId="33" fillId="0" borderId="0" xfId="1435" applyNumberFormat="1" applyFont="1" applyFill="1" applyAlignment="1">
      <alignment horizontal="center"/>
      <protection/>
    </xf>
    <xf numFmtId="0" fontId="33" fillId="0" borderId="0" xfId="1435" applyFont="1" applyFill="1" applyAlignment="1">
      <alignment horizontal="center"/>
      <protection/>
    </xf>
    <xf numFmtId="49" fontId="33" fillId="0" borderId="0" xfId="1435" applyNumberFormat="1" applyFont="1" applyFill="1" applyAlignment="1">
      <alignment vertical="center"/>
      <protection/>
    </xf>
    <xf numFmtId="49" fontId="33" fillId="0" borderId="0" xfId="1434" applyNumberFormat="1" applyFont="1" applyFill="1">
      <alignment/>
      <protection/>
    </xf>
    <xf numFmtId="49" fontId="30" fillId="0" borderId="0" xfId="1434" applyNumberFormat="1" applyFont="1" applyFill="1" applyAlignment="1">
      <alignment horizontal="center"/>
      <protection/>
    </xf>
    <xf numFmtId="49" fontId="33" fillId="0" borderId="0" xfId="1439" applyNumberFormat="1" applyFont="1" applyFill="1">
      <alignment/>
      <protection/>
    </xf>
    <xf numFmtId="49" fontId="33" fillId="0" borderId="0" xfId="1439" applyNumberFormat="1" applyFont="1" applyFill="1" applyAlignment="1">
      <alignment horizontal="center"/>
      <protection/>
    </xf>
    <xf numFmtId="0" fontId="33" fillId="0" borderId="0" xfId="1439" applyFont="1" applyFill="1" applyAlignment="1">
      <alignment horizontal="center"/>
      <protection/>
    </xf>
    <xf numFmtId="49" fontId="33" fillId="0" borderId="0" xfId="1439" applyNumberFormat="1" applyFont="1" applyFill="1" applyAlignment="1">
      <alignment vertical="center"/>
      <protection/>
    </xf>
    <xf numFmtId="49" fontId="36" fillId="0" borderId="0" xfId="1437" applyNumberFormat="1" applyFont="1" applyFill="1">
      <alignment/>
      <protection/>
    </xf>
    <xf numFmtId="49" fontId="36" fillId="0" borderId="0" xfId="1437" applyNumberFormat="1" applyFont="1" applyFill="1" applyAlignment="1">
      <alignment horizontal="center"/>
      <protection/>
    </xf>
    <xf numFmtId="0" fontId="36" fillId="0" borderId="0" xfId="1437" applyFont="1" applyFill="1" applyAlignment="1">
      <alignment horizontal="center"/>
      <protection/>
    </xf>
    <xf numFmtId="49" fontId="36" fillId="0" borderId="0" xfId="1437" applyNumberFormat="1" applyFont="1" applyFill="1" applyAlignment="1">
      <alignment vertical="center"/>
      <protection/>
    </xf>
    <xf numFmtId="49" fontId="33" fillId="0" borderId="0" xfId="1436" applyNumberFormat="1" applyFont="1" applyFill="1">
      <alignment/>
      <protection/>
    </xf>
    <xf numFmtId="49" fontId="33" fillId="0" borderId="0" xfId="1436" applyNumberFormat="1" applyFont="1" applyFill="1" applyAlignment="1">
      <alignment horizontal="center"/>
      <protection/>
    </xf>
    <xf numFmtId="0" fontId="33" fillId="0" borderId="0" xfId="1436" applyFont="1" applyFill="1" applyAlignment="1">
      <alignment horizontal="center"/>
      <protection/>
    </xf>
    <xf numFmtId="49" fontId="33" fillId="0" borderId="0" xfId="1436" applyNumberFormat="1" applyFont="1" applyFill="1" applyAlignment="1">
      <alignment vertical="center"/>
      <protection/>
    </xf>
    <xf numFmtId="49" fontId="33" fillId="0" borderId="0" xfId="1438" applyNumberFormat="1" applyFont="1" applyFill="1">
      <alignment/>
      <protection/>
    </xf>
    <xf numFmtId="49" fontId="33" fillId="0" borderId="0" xfId="1438" applyNumberFormat="1" applyFont="1" applyFill="1" applyAlignment="1">
      <alignment horizontal="center"/>
      <protection/>
    </xf>
    <xf numFmtId="0" fontId="33" fillId="0" borderId="0" xfId="1438" applyFont="1" applyFill="1" applyAlignment="1">
      <alignment horizontal="center"/>
      <protection/>
    </xf>
    <xf numFmtId="49" fontId="33" fillId="0" borderId="0" xfId="1438" applyNumberFormat="1" applyFont="1" applyFill="1" applyAlignment="1">
      <alignment vertical="center"/>
      <protection/>
    </xf>
    <xf numFmtId="49" fontId="42" fillId="0" borderId="0" xfId="1114" applyNumberFormat="1" applyFont="1" applyFill="1" applyAlignment="1">
      <alignment horizontal="right"/>
      <protection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2" fillId="0" borderId="14" xfId="1114" applyNumberFormat="1" applyFont="1" applyFill="1" applyBorder="1" applyAlignment="1">
      <alignment horizontal="center" vertical="center"/>
      <protection/>
    </xf>
    <xf numFmtId="2" fontId="42" fillId="0" borderId="10" xfId="1114" applyNumberFormat="1" applyFont="1" applyFill="1" applyBorder="1" applyAlignment="1">
      <alignment horizontal="center" vertical="center"/>
      <protection/>
    </xf>
    <xf numFmtId="2" fontId="31" fillId="0" borderId="10" xfId="1114" applyNumberFormat="1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left"/>
    </xf>
    <xf numFmtId="49" fontId="33" fillId="0" borderId="0" xfId="1114" applyNumberFormat="1" applyFont="1" applyFill="1" applyAlignment="1">
      <alignment horizontal="left"/>
      <protection/>
    </xf>
    <xf numFmtId="49" fontId="32" fillId="0" borderId="0" xfId="1114" applyNumberFormat="1" applyFont="1" applyFill="1" applyAlignment="1">
      <alignment horizontal="center"/>
      <protection/>
    </xf>
    <xf numFmtId="2" fontId="42" fillId="0" borderId="10" xfId="1439" applyNumberFormat="1" applyFont="1" applyFill="1" applyBorder="1" applyAlignment="1">
      <alignment horizontal="center" vertical="center"/>
      <protection/>
    </xf>
    <xf numFmtId="2" fontId="31" fillId="0" borderId="10" xfId="1439" applyNumberFormat="1" applyFont="1" applyFill="1" applyBorder="1" applyAlignment="1">
      <alignment horizontal="center" vertical="center"/>
      <protection/>
    </xf>
    <xf numFmtId="2" fontId="45" fillId="0" borderId="10" xfId="1437" applyNumberFormat="1" applyFont="1" applyFill="1" applyBorder="1" applyAlignment="1">
      <alignment horizontal="center" vertical="center"/>
      <protection/>
    </xf>
    <xf numFmtId="2" fontId="39" fillId="0" borderId="10" xfId="1437" applyNumberFormat="1" applyFont="1" applyFill="1" applyBorder="1" applyAlignment="1">
      <alignment horizontal="center" vertical="center"/>
      <protection/>
    </xf>
    <xf numFmtId="196" fontId="42" fillId="0" borderId="16" xfId="0" applyNumberFormat="1" applyFont="1" applyBorder="1" applyAlignment="1">
      <alignment horizontal="left" shrinkToFit="1"/>
    </xf>
    <xf numFmtId="0" fontId="42" fillId="0" borderId="0" xfId="1114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left" shrinkToFit="1"/>
    </xf>
    <xf numFmtId="0" fontId="42" fillId="0" borderId="0" xfId="0" applyFont="1" applyBorder="1" applyAlignment="1">
      <alignment shrinkToFit="1"/>
    </xf>
    <xf numFmtId="196" fontId="42" fillId="0" borderId="0" xfId="0" applyNumberFormat="1" applyFont="1" applyBorder="1" applyAlignment="1">
      <alignment horizontal="left" shrinkToFit="1"/>
    </xf>
    <xf numFmtId="1" fontId="42" fillId="0" borderId="0" xfId="1435" applyNumberFormat="1" applyFont="1" applyFill="1" applyBorder="1" applyAlignment="1">
      <alignment horizontal="center" vertical="center"/>
      <protection/>
    </xf>
    <xf numFmtId="2" fontId="42" fillId="0" borderId="0" xfId="1114" applyNumberFormat="1" applyFont="1" applyFill="1" applyBorder="1" applyAlignment="1">
      <alignment horizontal="center" vertical="center"/>
      <protection/>
    </xf>
    <xf numFmtId="2" fontId="31" fillId="0" borderId="0" xfId="1114" applyNumberFormat="1" applyFont="1" applyFill="1" applyBorder="1" applyAlignment="1">
      <alignment horizontal="center" vertical="center"/>
      <protection/>
    </xf>
    <xf numFmtId="1" fontId="42" fillId="0" borderId="0" xfId="1439" applyNumberFormat="1" applyFont="1" applyFill="1" applyBorder="1" applyAlignment="1">
      <alignment horizontal="center" vertical="center"/>
      <protection/>
    </xf>
    <xf numFmtId="1" fontId="42" fillId="0" borderId="0" xfId="1114" applyNumberFormat="1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42" fillId="0" borderId="10" xfId="1114" applyNumberFormat="1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top"/>
    </xf>
    <xf numFmtId="49" fontId="42" fillId="0" borderId="0" xfId="1114" applyNumberFormat="1" applyFont="1" applyFill="1" applyAlignment="1">
      <alignment horizontal="center"/>
      <protection/>
    </xf>
    <xf numFmtId="1" fontId="55" fillId="0" borderId="10" xfId="1114" applyNumberFormat="1" applyFont="1" applyFill="1" applyBorder="1" applyAlignment="1">
      <alignment horizontal="center" vertical="center"/>
      <protection/>
    </xf>
    <xf numFmtId="1" fontId="55" fillId="0" borderId="10" xfId="1435" applyNumberFormat="1" applyFont="1" applyFill="1" applyBorder="1" applyAlignment="1">
      <alignment horizontal="center" vertical="center"/>
      <protection/>
    </xf>
    <xf numFmtId="1" fontId="55" fillId="0" borderId="0" xfId="1435" applyNumberFormat="1" applyFont="1" applyFill="1" applyBorder="1" applyAlignment="1">
      <alignment horizontal="center" vertical="center"/>
      <protection/>
    </xf>
    <xf numFmtId="49" fontId="56" fillId="0" borderId="0" xfId="1114" applyNumberFormat="1" applyFont="1" applyFill="1">
      <alignment/>
      <protection/>
    </xf>
    <xf numFmtId="1" fontId="55" fillId="0" borderId="10" xfId="1438" applyNumberFormat="1" applyFont="1" applyFill="1" applyBorder="1" applyAlignment="1">
      <alignment horizontal="center" vertical="center"/>
      <protection/>
    </xf>
    <xf numFmtId="1" fontId="55" fillId="0" borderId="10" xfId="1439" applyNumberFormat="1" applyFont="1" applyFill="1" applyBorder="1" applyAlignment="1">
      <alignment horizontal="center" vertical="center"/>
      <protection/>
    </xf>
    <xf numFmtId="1" fontId="55" fillId="0" borderId="10" xfId="1436" applyNumberFormat="1" applyFont="1" applyFill="1" applyBorder="1" applyAlignment="1">
      <alignment horizontal="center" vertical="center"/>
      <protection/>
    </xf>
    <xf numFmtId="1" fontId="55" fillId="0" borderId="10" xfId="1437" applyNumberFormat="1" applyFont="1" applyFill="1" applyBorder="1" applyAlignment="1">
      <alignment horizontal="center" vertical="center"/>
      <protection/>
    </xf>
    <xf numFmtId="0" fontId="50" fillId="0" borderId="17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1" fillId="0" borderId="18" xfId="0" applyFont="1" applyBorder="1" applyAlignment="1">
      <alignment horizontal="center"/>
    </xf>
    <xf numFmtId="0" fontId="51" fillId="0" borderId="18" xfId="0" applyFont="1" applyBorder="1" applyAlignment="1">
      <alignment/>
    </xf>
    <xf numFmtId="49" fontId="42" fillId="0" borderId="0" xfId="1114" applyNumberFormat="1" applyFont="1" applyFill="1" applyAlignment="1">
      <alignment/>
      <protection/>
    </xf>
    <xf numFmtId="0" fontId="44" fillId="0" borderId="14" xfId="0" applyFont="1" applyBorder="1" applyAlignment="1">
      <alignment/>
    </xf>
    <xf numFmtId="196" fontId="42" fillId="0" borderId="19" xfId="0" applyNumberFormat="1" applyFont="1" applyBorder="1" applyAlignment="1">
      <alignment horizontal="left" shrinkToFit="1"/>
    </xf>
    <xf numFmtId="196" fontId="42" fillId="0" borderId="10" xfId="0" applyNumberFormat="1" applyFont="1" applyBorder="1" applyAlignment="1">
      <alignment horizontal="center" shrinkToFit="1"/>
    </xf>
    <xf numFmtId="196" fontId="42" fillId="0" borderId="0" xfId="0" applyNumberFormat="1" applyFont="1" applyBorder="1" applyAlignment="1">
      <alignment horizontal="center" shrinkToFit="1"/>
    </xf>
    <xf numFmtId="0" fontId="31" fillId="0" borderId="16" xfId="0" applyFont="1" applyBorder="1" applyAlignment="1">
      <alignment horizontal="center" shrinkToFit="1"/>
    </xf>
    <xf numFmtId="0" fontId="44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 shrinkToFit="1"/>
    </xf>
    <xf numFmtId="49" fontId="45" fillId="0" borderId="20" xfId="1437" applyNumberFormat="1" applyFont="1" applyFill="1" applyBorder="1">
      <alignment/>
      <protection/>
    </xf>
    <xf numFmtId="0" fontId="0" fillId="0" borderId="0" xfId="0" applyFont="1" applyBorder="1" applyAlignment="1">
      <alignment horizontal="left"/>
    </xf>
    <xf numFmtId="1" fontId="55" fillId="0" borderId="0" xfId="1436" applyNumberFormat="1" applyFont="1" applyFill="1" applyBorder="1" applyAlignment="1">
      <alignment horizontal="center" vertical="center"/>
      <protection/>
    </xf>
    <xf numFmtId="0" fontId="42" fillId="0" borderId="21" xfId="1114" applyNumberFormat="1" applyFont="1" applyFill="1" applyBorder="1" applyAlignment="1">
      <alignment horizontal="center" vertical="center"/>
      <protection/>
    </xf>
    <xf numFmtId="0" fontId="31" fillId="0" borderId="22" xfId="0" applyFont="1" applyBorder="1" applyAlignment="1">
      <alignment horizontal="center" shrinkToFit="1"/>
    </xf>
    <xf numFmtId="0" fontId="42" fillId="0" borderId="10" xfId="1114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shrinkToFit="1"/>
    </xf>
    <xf numFmtId="1" fontId="55" fillId="0" borderId="17" xfId="1114" applyNumberFormat="1" applyFont="1" applyFill="1" applyBorder="1" applyAlignment="1">
      <alignment horizontal="center" vertical="center"/>
      <protection/>
    </xf>
    <xf numFmtId="2" fontId="42" fillId="0" borderId="17" xfId="1114" applyNumberFormat="1" applyFont="1" applyFill="1" applyBorder="1" applyAlignment="1">
      <alignment horizontal="center" vertical="center"/>
      <protection/>
    </xf>
    <xf numFmtId="2" fontId="31" fillId="0" borderId="17" xfId="1114" applyNumberFormat="1" applyFont="1" applyFill="1" applyBorder="1" applyAlignment="1">
      <alignment horizontal="center" vertical="center"/>
      <protection/>
    </xf>
    <xf numFmtId="196" fontId="42" fillId="0" borderId="16" xfId="0" applyNumberFormat="1" applyFont="1" applyBorder="1" applyAlignment="1">
      <alignment horizontal="left" shrinkToFit="1"/>
    </xf>
    <xf numFmtId="0" fontId="31" fillId="0" borderId="19" xfId="0" applyFont="1" applyBorder="1" applyAlignment="1">
      <alignment horizontal="center" shrinkToFit="1"/>
    </xf>
    <xf numFmtId="49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4" xfId="0" applyFont="1" applyBorder="1" applyAlignment="1">
      <alignment/>
    </xf>
    <xf numFmtId="0" fontId="43" fillId="0" borderId="0" xfId="0" applyFont="1" applyAlignment="1">
      <alignment/>
    </xf>
    <xf numFmtId="49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196" fontId="42" fillId="0" borderId="10" xfId="0" applyNumberFormat="1" applyFont="1" applyBorder="1" applyAlignment="1">
      <alignment horizontal="left" shrinkToFit="1"/>
    </xf>
    <xf numFmtId="196" fontId="42" fillId="0" borderId="23" xfId="0" applyNumberFormat="1" applyFont="1" applyBorder="1" applyAlignment="1">
      <alignment horizontal="left" shrinkToFit="1"/>
    </xf>
    <xf numFmtId="196" fontId="42" fillId="0" borderId="18" xfId="0" applyNumberFormat="1" applyFont="1" applyBorder="1" applyAlignment="1">
      <alignment horizontal="center" shrinkToFit="1"/>
    </xf>
    <xf numFmtId="196" fontId="42" fillId="0" borderId="24" xfId="0" applyNumberFormat="1" applyFont="1" applyBorder="1" applyAlignment="1">
      <alignment horizontal="left" shrinkToFit="1"/>
    </xf>
    <xf numFmtId="196" fontId="42" fillId="0" borderId="19" xfId="0" applyNumberFormat="1" applyFont="1" applyBorder="1" applyAlignment="1">
      <alignment horizontal="left" shrinkToFit="1"/>
    </xf>
    <xf numFmtId="196" fontId="42" fillId="0" borderId="10" xfId="0" applyNumberFormat="1" applyFont="1" applyBorder="1" applyAlignment="1">
      <alignment horizontal="center" shrinkToFi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9" fontId="42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2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196" fontId="42" fillId="0" borderId="25" xfId="0" applyNumberFormat="1" applyFont="1" applyBorder="1" applyAlignment="1">
      <alignment horizontal="center" vertical="center" shrinkToFit="1"/>
    </xf>
    <xf numFmtId="224" fontId="42" fillId="0" borderId="2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24" fontId="42" fillId="0" borderId="16" xfId="0" applyNumberFormat="1" applyFont="1" applyBorder="1" applyAlignment="1">
      <alignment horizontal="center"/>
    </xf>
    <xf numFmtId="0" fontId="42" fillId="0" borderId="19" xfId="0" applyFont="1" applyBorder="1" applyAlignment="1">
      <alignment horizontal="left"/>
    </xf>
    <xf numFmtId="49" fontId="42" fillId="0" borderId="16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196" fontId="42" fillId="0" borderId="10" xfId="0" applyNumberFormat="1" applyFont="1" applyBorder="1" applyAlignment="1">
      <alignment vertical="center" shrinkToFit="1"/>
    </xf>
    <xf numFmtId="0" fontId="42" fillId="0" borderId="16" xfId="0" applyFont="1" applyBorder="1" applyAlignment="1">
      <alignment vertical="center"/>
    </xf>
    <xf numFmtId="196" fontId="42" fillId="0" borderId="16" xfId="0" applyNumberFormat="1" applyFont="1" applyBorder="1" applyAlignment="1">
      <alignment horizontal="center" shrinkToFit="1"/>
    </xf>
    <xf numFmtId="196" fontId="42" fillId="0" borderId="10" xfId="0" applyNumberFormat="1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224" fontId="42" fillId="0" borderId="16" xfId="0" applyNumberFormat="1" applyFont="1" applyBorder="1" applyAlignment="1">
      <alignment horizontal="center" vertical="center"/>
    </xf>
    <xf numFmtId="196" fontId="42" fillId="0" borderId="16" xfId="0" applyNumberFormat="1" applyFont="1" applyBorder="1" applyAlignment="1">
      <alignment horizontal="center" vertical="center" shrinkToFit="1"/>
    </xf>
    <xf numFmtId="49" fontId="33" fillId="0" borderId="0" xfId="1114" applyNumberFormat="1" applyFont="1" applyFill="1" applyAlignment="1">
      <alignment horizontal="center" vertical="center"/>
      <protection/>
    </xf>
    <xf numFmtId="0" fontId="42" fillId="0" borderId="10" xfId="0" applyFont="1" applyBorder="1" applyAlignment="1">
      <alignment shrinkToFit="1"/>
    </xf>
    <xf numFmtId="225" fontId="42" fillId="0" borderId="16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left" vertical="center"/>
    </xf>
    <xf numFmtId="49" fontId="42" fillId="0" borderId="25" xfId="0" applyNumberFormat="1" applyFont="1" applyBorder="1" applyAlignment="1">
      <alignment/>
    </xf>
    <xf numFmtId="49" fontId="42" fillId="0" borderId="25" xfId="0" applyNumberFormat="1" applyFont="1" applyBorder="1" applyAlignment="1">
      <alignment horizontal="center"/>
    </xf>
    <xf numFmtId="49" fontId="42" fillId="0" borderId="2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left"/>
    </xf>
    <xf numFmtId="196" fontId="42" fillId="0" borderId="19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left" vertical="center"/>
    </xf>
    <xf numFmtId="196" fontId="42" fillId="0" borderId="19" xfId="0" applyNumberFormat="1" applyFont="1" applyBorder="1" applyAlignment="1">
      <alignment horizontal="left" vertical="center" shrinkToFit="1"/>
    </xf>
    <xf numFmtId="0" fontId="52" fillId="0" borderId="16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center" shrinkToFit="1"/>
    </xf>
    <xf numFmtId="196" fontId="42" fillId="0" borderId="19" xfId="0" applyNumberFormat="1" applyFont="1" applyBorder="1" applyAlignment="1">
      <alignment vertical="center" shrinkToFit="1"/>
    </xf>
    <xf numFmtId="224" fontId="42" fillId="0" borderId="26" xfId="0" applyNumberFormat="1" applyFont="1" applyBorder="1" applyAlignment="1">
      <alignment horizontal="center" vertical="center"/>
    </xf>
    <xf numFmtId="196" fontId="42" fillId="0" borderId="0" xfId="0" applyNumberFormat="1" applyFont="1" applyBorder="1" applyAlignment="1">
      <alignment horizontal="center" vertical="center" shrinkToFit="1"/>
    </xf>
    <xf numFmtId="49" fontId="42" fillId="0" borderId="16" xfId="0" applyNumberFormat="1" applyFont="1" applyBorder="1" applyAlignment="1">
      <alignment/>
    </xf>
    <xf numFmtId="0" fontId="42" fillId="0" borderId="23" xfId="0" applyFont="1" applyBorder="1" applyAlignment="1">
      <alignment horizontal="left"/>
    </xf>
    <xf numFmtId="224" fontId="42" fillId="0" borderId="25" xfId="0" applyNumberFormat="1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49" fontId="42" fillId="0" borderId="16" xfId="0" applyNumberFormat="1" applyFont="1" applyBorder="1" applyAlignment="1">
      <alignment/>
    </xf>
    <xf numFmtId="196" fontId="42" fillId="0" borderId="9" xfId="0" applyNumberFormat="1" applyFont="1" applyBorder="1" applyAlignment="1">
      <alignment horizontal="left" shrinkToFit="1"/>
    </xf>
    <xf numFmtId="0" fontId="57" fillId="0" borderId="10" xfId="0" applyFont="1" applyBorder="1" applyAlignment="1">
      <alignment horizontal="left"/>
    </xf>
    <xf numFmtId="22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96" fontId="42" fillId="0" borderId="19" xfId="0" applyNumberFormat="1" applyFont="1" applyFill="1" applyBorder="1" applyAlignment="1">
      <alignment horizontal="left" shrinkToFit="1"/>
    </xf>
    <xf numFmtId="49" fontId="42" fillId="0" borderId="0" xfId="1114" applyNumberFormat="1" applyFont="1" applyFill="1" applyAlignment="1">
      <alignment horizontal="center"/>
      <protection/>
    </xf>
    <xf numFmtId="0" fontId="49" fillId="0" borderId="0" xfId="1114" applyFont="1" applyFill="1" applyAlignment="1">
      <alignment horizontal="center"/>
      <protection/>
    </xf>
    <xf numFmtId="0" fontId="47" fillId="0" borderId="17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0" xfId="1114" applyFont="1" applyFill="1" applyAlignment="1">
      <alignment horizontal="center"/>
      <protection/>
    </xf>
  </cellXfs>
  <cellStyles count="1523">
    <cellStyle name="Normal" xfId="0"/>
    <cellStyle name="1 antraštė" xfId="15"/>
    <cellStyle name="1 antraštė 2" xfId="16"/>
    <cellStyle name="1 antraštė 3" xfId="17"/>
    <cellStyle name="1 antraštė 4" xfId="18"/>
    <cellStyle name="1 antraštė_20140201LLAFTaure" xfId="19"/>
    <cellStyle name="2 antraštė" xfId="20"/>
    <cellStyle name="2 antraštė 2" xfId="21"/>
    <cellStyle name="2 antraštė 3" xfId="22"/>
    <cellStyle name="2 antraštė 4" xfId="23"/>
    <cellStyle name="2 antraštė_20140201LLAFTaure" xfId="24"/>
    <cellStyle name="20% - Accent1" xfId="25"/>
    <cellStyle name="20% - Accent1 2" xfId="26"/>
    <cellStyle name="20% - Accent1 2 2" xfId="27"/>
    <cellStyle name="20% - Accent1 3" xfId="28"/>
    <cellStyle name="20% - Accent2" xfId="29"/>
    <cellStyle name="20% - Accent2 2" xfId="30"/>
    <cellStyle name="20% - Accent2 2 2" xfId="31"/>
    <cellStyle name="20% - Accent2 3" xfId="32"/>
    <cellStyle name="20% - Accent3" xfId="33"/>
    <cellStyle name="20% - Accent3 2" xfId="34"/>
    <cellStyle name="20% - Accent3 2 2" xfId="35"/>
    <cellStyle name="20% - Accent3 3" xfId="36"/>
    <cellStyle name="20% - Accent4" xfId="37"/>
    <cellStyle name="20% - Accent4 2" xfId="38"/>
    <cellStyle name="20% - Accent4 2 2" xfId="39"/>
    <cellStyle name="20% - Accent4 3" xfId="40"/>
    <cellStyle name="20% - Accent5" xfId="41"/>
    <cellStyle name="20% - Accent5 2" xfId="42"/>
    <cellStyle name="20% - Accent5 2 2" xfId="43"/>
    <cellStyle name="20% - Accent5 3" xfId="44"/>
    <cellStyle name="20% - Accent6" xfId="45"/>
    <cellStyle name="20% - Accent6 2" xfId="46"/>
    <cellStyle name="20% - Accent6 2 2" xfId="47"/>
    <cellStyle name="20% - Accent6 3" xfId="48"/>
    <cellStyle name="20% – paryškinimas 1" xfId="49"/>
    <cellStyle name="20% – paryškinimas 2" xfId="50"/>
    <cellStyle name="20% – paryškinimas 3" xfId="51"/>
    <cellStyle name="20% – paryškinimas 4" xfId="52"/>
    <cellStyle name="20% – paryškinimas 5" xfId="53"/>
    <cellStyle name="20% – paryškinimas 6" xfId="54"/>
    <cellStyle name="20% - Акцент1" xfId="55"/>
    <cellStyle name="20% - Акцент2" xfId="56"/>
    <cellStyle name="20% - Акцент3" xfId="57"/>
    <cellStyle name="20% - Акцент4" xfId="58"/>
    <cellStyle name="20% - Акцент5" xfId="59"/>
    <cellStyle name="20% - Акцент6" xfId="60"/>
    <cellStyle name="3 antraštė" xfId="61"/>
    <cellStyle name="3 antraštė 2" xfId="62"/>
    <cellStyle name="3 antraštė 3" xfId="63"/>
    <cellStyle name="3 antraštė 4" xfId="64"/>
    <cellStyle name="3 antraštė_20140201LLAFTaure" xfId="65"/>
    <cellStyle name="4 antraštė" xfId="66"/>
    <cellStyle name="4 antraštė 2" xfId="67"/>
    <cellStyle name="4 antraštė 3" xfId="68"/>
    <cellStyle name="4 antraštė 4" xfId="69"/>
    <cellStyle name="4 antraštė_20140201LLAFTaure" xfId="70"/>
    <cellStyle name="40% - Accent1" xfId="71"/>
    <cellStyle name="40% - Accent1 2" xfId="72"/>
    <cellStyle name="40% - Accent1 2 2" xfId="73"/>
    <cellStyle name="40% - Accent1 3" xfId="74"/>
    <cellStyle name="40% - Accent2" xfId="75"/>
    <cellStyle name="40% - Accent2 2" xfId="76"/>
    <cellStyle name="40% - Accent2 2 2" xfId="77"/>
    <cellStyle name="40% - Accent2 3" xfId="78"/>
    <cellStyle name="40% - Accent3" xfId="79"/>
    <cellStyle name="40% - Accent3 2" xfId="80"/>
    <cellStyle name="40% - Accent3 2 2" xfId="81"/>
    <cellStyle name="40% - Accent3 3" xfId="82"/>
    <cellStyle name="40% - Accent4" xfId="83"/>
    <cellStyle name="40% - Accent4 2" xfId="84"/>
    <cellStyle name="40% - Accent4 2 2" xfId="85"/>
    <cellStyle name="40% - Accent4 3" xfId="86"/>
    <cellStyle name="40% - Accent5" xfId="87"/>
    <cellStyle name="40% - Accent5 2" xfId="88"/>
    <cellStyle name="40% - Accent5 2 2" xfId="89"/>
    <cellStyle name="40% - Accent5 3" xfId="90"/>
    <cellStyle name="40% - Accent6" xfId="91"/>
    <cellStyle name="40% - Accent6 2" xfId="92"/>
    <cellStyle name="40% - Accent6 2 2" xfId="93"/>
    <cellStyle name="40% - Accent6 3" xfId="94"/>
    <cellStyle name="40% – paryškinimas 1" xfId="95"/>
    <cellStyle name="40% – paryškinimas 2" xfId="96"/>
    <cellStyle name="40% – paryškinimas 3" xfId="97"/>
    <cellStyle name="40% – paryškinimas 4" xfId="98"/>
    <cellStyle name="40% – paryškinimas 5" xfId="99"/>
    <cellStyle name="40% – paryškinimas 6" xfId="100"/>
    <cellStyle name="40% - Акцент1" xfId="101"/>
    <cellStyle name="40% - Акцент2" xfId="102"/>
    <cellStyle name="40% - Акцент3" xfId="103"/>
    <cellStyle name="40% - Акцент4" xfId="104"/>
    <cellStyle name="40% - Акцент5" xfId="105"/>
    <cellStyle name="40% - Акцент6" xfId="106"/>
    <cellStyle name="60% - Accent1" xfId="107"/>
    <cellStyle name="60% - Accent1 2" xfId="108"/>
    <cellStyle name="60% - Accent1 2 2" xfId="109"/>
    <cellStyle name="60% - Accent1 3" xfId="110"/>
    <cellStyle name="60% - Accent2" xfId="111"/>
    <cellStyle name="60% - Accent2 2" xfId="112"/>
    <cellStyle name="60% - Accent2 2 2" xfId="113"/>
    <cellStyle name="60% - Accent2 3" xfId="114"/>
    <cellStyle name="60% - Accent3" xfId="115"/>
    <cellStyle name="60% - Accent3 2" xfId="116"/>
    <cellStyle name="60% - Accent3 2 2" xfId="117"/>
    <cellStyle name="60% - Accent3 3" xfId="118"/>
    <cellStyle name="60% - Accent4" xfId="119"/>
    <cellStyle name="60% - Accent4 2" xfId="120"/>
    <cellStyle name="60% - Accent4 2 2" xfId="121"/>
    <cellStyle name="60% - Accent4 3" xfId="122"/>
    <cellStyle name="60% - Accent5" xfId="123"/>
    <cellStyle name="60% - Accent5 2" xfId="124"/>
    <cellStyle name="60% - Accent5 2 2" xfId="125"/>
    <cellStyle name="60% - Accent5 3" xfId="126"/>
    <cellStyle name="60% - Accent6" xfId="127"/>
    <cellStyle name="60% - Accent6 2" xfId="128"/>
    <cellStyle name="60% - Accent6 2 2" xfId="129"/>
    <cellStyle name="60% - Accent6 3" xfId="130"/>
    <cellStyle name="60% – paryškinimas 1" xfId="131"/>
    <cellStyle name="60% – paryškinimas 2" xfId="132"/>
    <cellStyle name="60% – paryškinimas 3" xfId="133"/>
    <cellStyle name="60% – paryškinimas 4" xfId="134"/>
    <cellStyle name="60% – paryškinimas 5" xfId="135"/>
    <cellStyle name="60% – paryškinimas 6" xfId="136"/>
    <cellStyle name="60% - Акцент1" xfId="137"/>
    <cellStyle name="60% - Акцент2" xfId="138"/>
    <cellStyle name="60% - Акцент3" xfId="139"/>
    <cellStyle name="60% - Акцент4" xfId="140"/>
    <cellStyle name="60% - Акцент5" xfId="141"/>
    <cellStyle name="60% - Акцент6" xfId="142"/>
    <cellStyle name="Accent1" xfId="143"/>
    <cellStyle name="Accent1 2" xfId="144"/>
    <cellStyle name="Accent1 2 2" xfId="145"/>
    <cellStyle name="Accent1 3" xfId="146"/>
    <cellStyle name="Accent2" xfId="147"/>
    <cellStyle name="Accent2 2" xfId="148"/>
    <cellStyle name="Accent2 2 2" xfId="149"/>
    <cellStyle name="Accent2 3" xfId="150"/>
    <cellStyle name="Accent3" xfId="151"/>
    <cellStyle name="Accent3 2" xfId="152"/>
    <cellStyle name="Accent3 2 2" xfId="153"/>
    <cellStyle name="Accent3 3" xfId="154"/>
    <cellStyle name="Accent4" xfId="155"/>
    <cellStyle name="Accent4 2" xfId="156"/>
    <cellStyle name="Accent4 2 2" xfId="157"/>
    <cellStyle name="Accent4 3" xfId="158"/>
    <cellStyle name="Accent5" xfId="159"/>
    <cellStyle name="Accent5 2" xfId="160"/>
    <cellStyle name="Accent5 2 2" xfId="161"/>
    <cellStyle name="Accent5 3" xfId="162"/>
    <cellStyle name="Accent6" xfId="163"/>
    <cellStyle name="Accent6 2" xfId="164"/>
    <cellStyle name="Accent6 2 2" xfId="165"/>
    <cellStyle name="Accent6 3" xfId="166"/>
    <cellStyle name="Aiškinamasis tekstas" xfId="167"/>
    <cellStyle name="Aiškinamasis tekstas 2" xfId="168"/>
    <cellStyle name="Aiškinamasis tekstas 3" xfId="169"/>
    <cellStyle name="Aiškinamasis tekstas 4" xfId="170"/>
    <cellStyle name="Aiškinamasis tekstas_20140201LLAFTaure" xfId="171"/>
    <cellStyle name="Bad" xfId="172"/>
    <cellStyle name="Bad 2" xfId="173"/>
    <cellStyle name="Bad 2 2" xfId="174"/>
    <cellStyle name="Bad 3" xfId="175"/>
    <cellStyle name="Blogas" xfId="176"/>
    <cellStyle name="Calc Currency (0)" xfId="177"/>
    <cellStyle name="Calc Currency (0) 2" xfId="178"/>
    <cellStyle name="Calc Currency (0)_estafetes" xfId="179"/>
    <cellStyle name="Calc Currency (2)" xfId="180"/>
    <cellStyle name="Calc Currency (2) 2" xfId="181"/>
    <cellStyle name="Calc Currency (2)_estafetes" xfId="182"/>
    <cellStyle name="Calc Percent (0)" xfId="183"/>
    <cellStyle name="Calc Percent (1)" xfId="184"/>
    <cellStyle name="Calc Percent (2)" xfId="185"/>
    <cellStyle name="Calc Units (0)" xfId="186"/>
    <cellStyle name="Calc Units (0) 2" xfId="187"/>
    <cellStyle name="Calc Units (0)_estafetes" xfId="188"/>
    <cellStyle name="Calc Units (1)" xfId="189"/>
    <cellStyle name="Calc Units (1) 2" xfId="190"/>
    <cellStyle name="Calc Units (1)_estafetes" xfId="191"/>
    <cellStyle name="Calc Units (2)" xfId="192"/>
    <cellStyle name="Calc Units (2) 2" xfId="193"/>
    <cellStyle name="Calc Units (2)_estafetes" xfId="194"/>
    <cellStyle name="Calculation" xfId="195"/>
    <cellStyle name="Calculation 2" xfId="196"/>
    <cellStyle name="Calculation 2 2" xfId="197"/>
    <cellStyle name="Calculation 3" xfId="198"/>
    <cellStyle name="Check Cell" xfId="199"/>
    <cellStyle name="Check Cell 2" xfId="200"/>
    <cellStyle name="Check Cell 2 2" xfId="201"/>
    <cellStyle name="Check Cell 3" xfId="202"/>
    <cellStyle name="Comma" xfId="203"/>
    <cellStyle name="Comma [0]" xfId="204"/>
    <cellStyle name="Comma [00]" xfId="205"/>
    <cellStyle name="Comma [00] 2" xfId="206"/>
    <cellStyle name="Comma [00]_estafetes" xfId="207"/>
    <cellStyle name="Comma 10" xfId="208"/>
    <cellStyle name="Comma 11" xfId="209"/>
    <cellStyle name="Comma 12" xfId="210"/>
    <cellStyle name="Comma 13" xfId="211"/>
    <cellStyle name="Comma 14" xfId="212"/>
    <cellStyle name="Comma 15" xfId="213"/>
    <cellStyle name="Comma 16" xfId="214"/>
    <cellStyle name="Comma 17" xfId="215"/>
    <cellStyle name="Comma 18" xfId="216"/>
    <cellStyle name="Comma 19" xfId="217"/>
    <cellStyle name="Comma 2" xfId="218"/>
    <cellStyle name="Comma 2 2" xfId="219"/>
    <cellStyle name="Comma 2 3" xfId="220"/>
    <cellStyle name="Comma 2 4" xfId="221"/>
    <cellStyle name="Comma 2 5" xfId="222"/>
    <cellStyle name="Comma 2_20140201LLAFTaure" xfId="223"/>
    <cellStyle name="Comma 20" xfId="224"/>
    <cellStyle name="Comma 21" xfId="225"/>
    <cellStyle name="Comma 22" xfId="226"/>
    <cellStyle name="Comma 23" xfId="227"/>
    <cellStyle name="Comma 24" xfId="228"/>
    <cellStyle name="Comma 25" xfId="229"/>
    <cellStyle name="Comma 26" xfId="230"/>
    <cellStyle name="Comma 27" xfId="231"/>
    <cellStyle name="Comma 28" xfId="232"/>
    <cellStyle name="Comma 29" xfId="233"/>
    <cellStyle name="Comma 3" xfId="234"/>
    <cellStyle name="Comma 30" xfId="235"/>
    <cellStyle name="Comma 30 2" xfId="236"/>
    <cellStyle name="Comma 30 3" xfId="237"/>
    <cellStyle name="Comma 30_20140201LLAFTaure" xfId="238"/>
    <cellStyle name="Comma 31" xfId="239"/>
    <cellStyle name="Comma 32" xfId="240"/>
    <cellStyle name="Comma 33" xfId="241"/>
    <cellStyle name="Comma 34" xfId="242"/>
    <cellStyle name="Comma 35" xfId="243"/>
    <cellStyle name="Comma 36" xfId="244"/>
    <cellStyle name="Comma 37" xfId="245"/>
    <cellStyle name="Comma 38" xfId="246"/>
    <cellStyle name="Comma 39" xfId="247"/>
    <cellStyle name="Comma 4" xfId="248"/>
    <cellStyle name="Comma 40" xfId="249"/>
    <cellStyle name="Comma 41" xfId="250"/>
    <cellStyle name="Comma 42" xfId="251"/>
    <cellStyle name="Comma 5" xfId="252"/>
    <cellStyle name="Comma 6" xfId="253"/>
    <cellStyle name="Comma 7" xfId="254"/>
    <cellStyle name="Comma 8" xfId="255"/>
    <cellStyle name="Comma 9" xfId="256"/>
    <cellStyle name="Currency" xfId="257"/>
    <cellStyle name="Currency [0]" xfId="258"/>
    <cellStyle name="Currency [00]" xfId="259"/>
    <cellStyle name="Currency [00] 2" xfId="260"/>
    <cellStyle name="Currency [00]_estafetes" xfId="261"/>
    <cellStyle name="Currency 2" xfId="262"/>
    <cellStyle name="Currency 2 2" xfId="263"/>
    <cellStyle name="Currency 2 3" xfId="264"/>
    <cellStyle name="Date Short" xfId="265"/>
    <cellStyle name="Dziesiętny [0]_PLDT" xfId="266"/>
    <cellStyle name="Dziesiętny_PLDT" xfId="267"/>
    <cellStyle name="Enter Currency (0)" xfId="268"/>
    <cellStyle name="Enter Currency (0) 2" xfId="269"/>
    <cellStyle name="Enter Currency (0)_estafetes" xfId="270"/>
    <cellStyle name="Enter Currency (2)" xfId="271"/>
    <cellStyle name="Enter Currency (2) 2" xfId="272"/>
    <cellStyle name="Enter Currency (2)_estafetes" xfId="273"/>
    <cellStyle name="Enter Units (0)" xfId="274"/>
    <cellStyle name="Enter Units (0) 2" xfId="275"/>
    <cellStyle name="Enter Units (0)_estafetes" xfId="276"/>
    <cellStyle name="Enter Units (1)" xfId="277"/>
    <cellStyle name="Enter Units (1) 2" xfId="278"/>
    <cellStyle name="Enter Units (1)_estafetes" xfId="279"/>
    <cellStyle name="Enter Units (2)" xfId="280"/>
    <cellStyle name="Enter Units (2) 2" xfId="281"/>
    <cellStyle name="Enter Units (2)_estafetes" xfId="282"/>
    <cellStyle name="Explanatory Text" xfId="283"/>
    <cellStyle name="Explanatory Text 2" xfId="284"/>
    <cellStyle name="Explanatory Text 2 2" xfId="285"/>
    <cellStyle name="Explanatory Text 3" xfId="286"/>
    <cellStyle name="Followed Hyperlink" xfId="287"/>
    <cellStyle name="Geras" xfId="288"/>
    <cellStyle name="Geras 2" xfId="289"/>
    <cellStyle name="Geras 3" xfId="290"/>
    <cellStyle name="Geras 4" xfId="291"/>
    <cellStyle name="Geras_20140201LLAFTaure" xfId="292"/>
    <cellStyle name="Good" xfId="293"/>
    <cellStyle name="Good 2" xfId="294"/>
    <cellStyle name="Good 2 2" xfId="295"/>
    <cellStyle name="Good 3" xfId="296"/>
    <cellStyle name="Grey" xfId="297"/>
    <cellStyle name="Grey 2" xfId="298"/>
    <cellStyle name="Grey_estafetes" xfId="299"/>
    <cellStyle name="Header1" xfId="300"/>
    <cellStyle name="Header1 2" xfId="301"/>
    <cellStyle name="Header1_100bb M" xfId="302"/>
    <cellStyle name="Header2" xfId="303"/>
    <cellStyle name="Header2 2" xfId="304"/>
    <cellStyle name="Header2_100bb M" xfId="305"/>
    <cellStyle name="Heading 1" xfId="306"/>
    <cellStyle name="Heading 1 2" xfId="307"/>
    <cellStyle name="Heading 1 2 2" xfId="308"/>
    <cellStyle name="Heading 1 3" xfId="309"/>
    <cellStyle name="Heading 2" xfId="310"/>
    <cellStyle name="Heading 2 2" xfId="311"/>
    <cellStyle name="Heading 2 2 2" xfId="312"/>
    <cellStyle name="Heading 2 3" xfId="313"/>
    <cellStyle name="Heading 3" xfId="314"/>
    <cellStyle name="Heading 3 2" xfId="315"/>
    <cellStyle name="Heading 3 2 2" xfId="316"/>
    <cellStyle name="Heading 3 3" xfId="317"/>
    <cellStyle name="Heading 4" xfId="318"/>
    <cellStyle name="Heading 4 2" xfId="319"/>
    <cellStyle name="Heading 4 2 2" xfId="320"/>
    <cellStyle name="Heading 4 3" xfId="321"/>
    <cellStyle name="Hiperłącze" xfId="322"/>
    <cellStyle name="Hiperłącze 2" xfId="323"/>
    <cellStyle name="Hiperłącze 2 2" xfId="324"/>
    <cellStyle name="Hiperłącze 3" xfId="325"/>
    <cellStyle name="Hiperłącze 4" xfId="326"/>
    <cellStyle name="Hiperłącze 5" xfId="327"/>
    <cellStyle name="Hiperłącze 6" xfId="328"/>
    <cellStyle name="Hiperłącze_7kove" xfId="329"/>
    <cellStyle name="Hipersaitas 2" xfId="330"/>
    <cellStyle name="Hyperlink" xfId="331"/>
    <cellStyle name="Input" xfId="332"/>
    <cellStyle name="Input [yellow]" xfId="333"/>
    <cellStyle name="Input [yellow] 2" xfId="334"/>
    <cellStyle name="Input [yellow]_estafetes" xfId="335"/>
    <cellStyle name="Input 2" xfId="336"/>
    <cellStyle name="Input 2 2" xfId="337"/>
    <cellStyle name="Input 3" xfId="338"/>
    <cellStyle name="Input 4" xfId="339"/>
    <cellStyle name="Input 5" xfId="340"/>
    <cellStyle name="Įprastas 2" xfId="341"/>
    <cellStyle name="Įprastas 3" xfId="342"/>
    <cellStyle name="Įprastas 4" xfId="343"/>
    <cellStyle name="Įspėjimo tekstas" xfId="344"/>
    <cellStyle name="Įspėjimo tekstas 2" xfId="345"/>
    <cellStyle name="Įspėjimo tekstas 3" xfId="346"/>
    <cellStyle name="Įspėjimo tekstas 4" xfId="347"/>
    <cellStyle name="Įspėjimo tekstas_20140201LLAFTaure" xfId="348"/>
    <cellStyle name="Išvestis" xfId="349"/>
    <cellStyle name="Išvestis 2" xfId="350"/>
    <cellStyle name="Išvestis 3" xfId="351"/>
    <cellStyle name="Išvestis 4" xfId="352"/>
    <cellStyle name="Išvestis_20140201LLAFTaure" xfId="353"/>
    <cellStyle name="Įvestis" xfId="354"/>
    <cellStyle name="Link Currency (0)" xfId="355"/>
    <cellStyle name="Link Currency (0) 2" xfId="356"/>
    <cellStyle name="Link Currency (0)_estafetes" xfId="357"/>
    <cellStyle name="Link Currency (2)" xfId="358"/>
    <cellStyle name="Link Currency (2) 2" xfId="359"/>
    <cellStyle name="Link Currency (2)_estafetes" xfId="360"/>
    <cellStyle name="Link Units (0)" xfId="361"/>
    <cellStyle name="Link Units (0) 2" xfId="362"/>
    <cellStyle name="Link Units (0)_estafetes" xfId="363"/>
    <cellStyle name="Link Units (1)" xfId="364"/>
    <cellStyle name="Link Units (1) 2" xfId="365"/>
    <cellStyle name="Link Units (1)_estafetes" xfId="366"/>
    <cellStyle name="Link Units (2)" xfId="367"/>
    <cellStyle name="Link Units (2) 2" xfId="368"/>
    <cellStyle name="Link Units (2)_estafetes" xfId="369"/>
    <cellStyle name="Linked Cell" xfId="370"/>
    <cellStyle name="Linked Cell 2" xfId="371"/>
    <cellStyle name="Linked Cell 2 2" xfId="372"/>
    <cellStyle name="Linked Cell 3" xfId="373"/>
    <cellStyle name="Neutral" xfId="374"/>
    <cellStyle name="Neutral 2" xfId="375"/>
    <cellStyle name="Neutral 2 2" xfId="376"/>
    <cellStyle name="Neutral 3" xfId="377"/>
    <cellStyle name="Neutralus" xfId="378"/>
    <cellStyle name="Normal - Style1" xfId="379"/>
    <cellStyle name="Normal - Style1 2" xfId="380"/>
    <cellStyle name="Normal - Style1 3" xfId="381"/>
    <cellStyle name="Normal - Style1 4" xfId="382"/>
    <cellStyle name="Normal - Style1_7kove" xfId="383"/>
    <cellStyle name="Normal 10" xfId="384"/>
    <cellStyle name="Normal 10 10" xfId="385"/>
    <cellStyle name="Normal 10 11" xfId="386"/>
    <cellStyle name="Normal 10 2" xfId="387"/>
    <cellStyle name="Normal 10 2 2" xfId="388"/>
    <cellStyle name="Normal 10 2 2 2" xfId="389"/>
    <cellStyle name="Normal 10 2 2 3" xfId="390"/>
    <cellStyle name="Normal 10 2 2 4" xfId="391"/>
    <cellStyle name="Normal 10 2 2_100 M." xfId="392"/>
    <cellStyle name="Normal 10 2 3" xfId="393"/>
    <cellStyle name="Normal 10 2 4" xfId="394"/>
    <cellStyle name="Normal 10 2 5" xfId="395"/>
    <cellStyle name="Normal 10 2_100 M." xfId="396"/>
    <cellStyle name="Normal 10 3" xfId="397"/>
    <cellStyle name="Normal 10 3 2" xfId="398"/>
    <cellStyle name="Normal 10 3 3" xfId="399"/>
    <cellStyle name="Normal 10 3 4" xfId="400"/>
    <cellStyle name="Normal 10 3_100 M." xfId="401"/>
    <cellStyle name="Normal 10 4" xfId="402"/>
    <cellStyle name="Normal 10 5" xfId="403"/>
    <cellStyle name="Normal 10 5 2" xfId="404"/>
    <cellStyle name="Normal 10 5 3" xfId="405"/>
    <cellStyle name="Normal 10 5 4" xfId="406"/>
    <cellStyle name="Normal 10 5_DALYVIAI" xfId="407"/>
    <cellStyle name="Normal 10 6" xfId="408"/>
    <cellStyle name="Normal 10 7" xfId="409"/>
    <cellStyle name="Normal 10 8" xfId="410"/>
    <cellStyle name="Normal 10 9" xfId="411"/>
    <cellStyle name="Normal 10_100 M." xfId="412"/>
    <cellStyle name="Normal 11" xfId="413"/>
    <cellStyle name="Normal 11 10" xfId="414"/>
    <cellStyle name="Normal 11 11" xfId="415"/>
    <cellStyle name="Normal 11 2" xfId="416"/>
    <cellStyle name="Normal 11 2 2" xfId="417"/>
    <cellStyle name="Normal 11 2 3" xfId="418"/>
    <cellStyle name="Normal 11 2 4" xfId="419"/>
    <cellStyle name="Normal 11 2 5" xfId="420"/>
    <cellStyle name="Normal 11 2_100 M." xfId="421"/>
    <cellStyle name="Normal 11 3" xfId="422"/>
    <cellStyle name="Normal 11 3 2" xfId="423"/>
    <cellStyle name="Normal 11 3 3" xfId="424"/>
    <cellStyle name="Normal 11 3 4" xfId="425"/>
    <cellStyle name="Normal 11 3_100 M." xfId="426"/>
    <cellStyle name="Normal 11 4" xfId="427"/>
    <cellStyle name="Normal 11 5" xfId="428"/>
    <cellStyle name="Normal 11 5 2" xfId="429"/>
    <cellStyle name="Normal 11 5 3" xfId="430"/>
    <cellStyle name="Normal 11 5 4" xfId="431"/>
    <cellStyle name="Normal 11 5_DALYVIAI" xfId="432"/>
    <cellStyle name="Normal 11 6" xfId="433"/>
    <cellStyle name="Normal 11 7" xfId="434"/>
    <cellStyle name="Normal 11 8" xfId="435"/>
    <cellStyle name="Normal 11 9" xfId="436"/>
    <cellStyle name="Normal 11_100 M." xfId="437"/>
    <cellStyle name="Normal 12" xfId="438"/>
    <cellStyle name="Normal 12 2" xfId="439"/>
    <cellStyle name="Normal 12 2 2" xfId="440"/>
    <cellStyle name="Normal 12 2 3" xfId="441"/>
    <cellStyle name="Normal 12 2 4" xfId="442"/>
    <cellStyle name="Normal 12 2 5" xfId="443"/>
    <cellStyle name="Normal 12 2 6" xfId="444"/>
    <cellStyle name="Normal 12 2_100 M." xfId="445"/>
    <cellStyle name="Normal 12 3" xfId="446"/>
    <cellStyle name="Normal 12 4" xfId="447"/>
    <cellStyle name="Normal 12 4 2" xfId="448"/>
    <cellStyle name="Normal 12 4 3" xfId="449"/>
    <cellStyle name="Normal 12 4 4" xfId="450"/>
    <cellStyle name="Normal 12 4_DALYVIAI" xfId="451"/>
    <cellStyle name="Normal 12 5" xfId="452"/>
    <cellStyle name="Normal 12 6" xfId="453"/>
    <cellStyle name="Normal 12 7" xfId="454"/>
    <cellStyle name="Normal 12 8" xfId="455"/>
    <cellStyle name="Normal 12_100 M." xfId="456"/>
    <cellStyle name="Normal 13" xfId="457"/>
    <cellStyle name="Normal 13 2" xfId="458"/>
    <cellStyle name="Normal 13 2 2" xfId="459"/>
    <cellStyle name="Normal 13 2 2 2" xfId="460"/>
    <cellStyle name="Normal 13 2 2 3" xfId="461"/>
    <cellStyle name="Normal 13 2 2 4" xfId="462"/>
    <cellStyle name="Normal 13 2 2_100 M." xfId="463"/>
    <cellStyle name="Normal 13 2 3" xfId="464"/>
    <cellStyle name="Normal 13 2 4" xfId="465"/>
    <cellStyle name="Normal 13 2 5" xfId="466"/>
    <cellStyle name="Normal 13 2 6" xfId="467"/>
    <cellStyle name="Normal 13 2 7" xfId="468"/>
    <cellStyle name="Normal 13 2 8" xfId="469"/>
    <cellStyle name="Normal 13 2_20140201LLAFTaure" xfId="470"/>
    <cellStyle name="Normal 13 3" xfId="471"/>
    <cellStyle name="Normal 13 3 2" xfId="472"/>
    <cellStyle name="Normal 13 3 2 2" xfId="473"/>
    <cellStyle name="Normal 13 3 3" xfId="474"/>
    <cellStyle name="Normal 13 3 4" xfId="475"/>
    <cellStyle name="Normal 13 3 5" xfId="476"/>
    <cellStyle name="Normal 13 3_DALYVIAI" xfId="477"/>
    <cellStyle name="Normal 13 4" xfId="478"/>
    <cellStyle name="Normal 13 5" xfId="479"/>
    <cellStyle name="Normal 13 6" xfId="480"/>
    <cellStyle name="Normal 13_100 M" xfId="481"/>
    <cellStyle name="Normal 14" xfId="482"/>
    <cellStyle name="Normal 14 10" xfId="483"/>
    <cellStyle name="Normal 14 11" xfId="484"/>
    <cellStyle name="Normal 14 2" xfId="485"/>
    <cellStyle name="Normal 14 2 2" xfId="486"/>
    <cellStyle name="Normal 14 2 2 2" xfId="487"/>
    <cellStyle name="Normal 14 2 2 3" xfId="488"/>
    <cellStyle name="Normal 14 2 2 4" xfId="489"/>
    <cellStyle name="Normal 14 2 2_100 M." xfId="490"/>
    <cellStyle name="Normal 14 2 3" xfId="491"/>
    <cellStyle name="Normal 14 2 4" xfId="492"/>
    <cellStyle name="Normal 14 2 5" xfId="493"/>
    <cellStyle name="Normal 14 2_DALYVIAI" xfId="494"/>
    <cellStyle name="Normal 14 3" xfId="495"/>
    <cellStyle name="Normal 14 3 2" xfId="496"/>
    <cellStyle name="Normal 14 3 3" xfId="497"/>
    <cellStyle name="Normal 14 3 4" xfId="498"/>
    <cellStyle name="Normal 14 3_DALYVIAI" xfId="499"/>
    <cellStyle name="Normal 14 4" xfId="500"/>
    <cellStyle name="Normal 14 5" xfId="501"/>
    <cellStyle name="Normal 14 6" xfId="502"/>
    <cellStyle name="Normal 14 7" xfId="503"/>
    <cellStyle name="Normal 14 8" xfId="504"/>
    <cellStyle name="Normal 14 9" xfId="505"/>
    <cellStyle name="Normal 14_100 M." xfId="506"/>
    <cellStyle name="Normal 15" xfId="507"/>
    <cellStyle name="Normal 15 10" xfId="508"/>
    <cellStyle name="Normal 15 2" xfId="509"/>
    <cellStyle name="Normal 15 2 2" xfId="510"/>
    <cellStyle name="Normal 15 2 3" xfId="511"/>
    <cellStyle name="Normal 15 2 4" xfId="512"/>
    <cellStyle name="Normal 15 2_100 M." xfId="513"/>
    <cellStyle name="Normal 15 3" xfId="514"/>
    <cellStyle name="Normal 15 4" xfId="515"/>
    <cellStyle name="Normal 15 4 2" xfId="516"/>
    <cellStyle name="Normal 15 4 3" xfId="517"/>
    <cellStyle name="Normal 15 4 4" xfId="518"/>
    <cellStyle name="Normal 15 4_DALYVIAI" xfId="519"/>
    <cellStyle name="Normal 15 5" xfId="520"/>
    <cellStyle name="Normal 15 6" xfId="521"/>
    <cellStyle name="Normal 15 7" xfId="522"/>
    <cellStyle name="Normal 15 8" xfId="523"/>
    <cellStyle name="Normal 15 9" xfId="524"/>
    <cellStyle name="Normal 15_100 M." xfId="525"/>
    <cellStyle name="Normal 16" xfId="526"/>
    <cellStyle name="Normal 16 10" xfId="527"/>
    <cellStyle name="Normal 16 2" xfId="528"/>
    <cellStyle name="Normal 16 2 2" xfId="529"/>
    <cellStyle name="Normal 16 2 3" xfId="530"/>
    <cellStyle name="Normal 16 2 4" xfId="531"/>
    <cellStyle name="Normal 16 2_100 M." xfId="532"/>
    <cellStyle name="Normal 16 3" xfId="533"/>
    <cellStyle name="Normal 16 4" xfId="534"/>
    <cellStyle name="Normal 16 5" xfId="535"/>
    <cellStyle name="Normal 16 6" xfId="536"/>
    <cellStyle name="Normal 16 7" xfId="537"/>
    <cellStyle name="Normal 16 8" xfId="538"/>
    <cellStyle name="Normal 16 9" xfId="539"/>
    <cellStyle name="Normal 16_100 M." xfId="540"/>
    <cellStyle name="Normal 17" xfId="541"/>
    <cellStyle name="Normal 17 10" xfId="542"/>
    <cellStyle name="Normal 17 2" xfId="543"/>
    <cellStyle name="Normal 17 2 2" xfId="544"/>
    <cellStyle name="Normal 17 2 3" xfId="545"/>
    <cellStyle name="Normal 17 2 4" xfId="546"/>
    <cellStyle name="Normal 17 2_100 M." xfId="547"/>
    <cellStyle name="Normal 17 3" xfId="548"/>
    <cellStyle name="Normal 17 4" xfId="549"/>
    <cellStyle name="Normal 17 4 2" xfId="550"/>
    <cellStyle name="Normal 17 4 3" xfId="551"/>
    <cellStyle name="Normal 17 4 4" xfId="552"/>
    <cellStyle name="Normal 17 4_DALYVIAI" xfId="553"/>
    <cellStyle name="Normal 17 5" xfId="554"/>
    <cellStyle name="Normal 17 6" xfId="555"/>
    <cellStyle name="Normal 17 7" xfId="556"/>
    <cellStyle name="Normal 17 8" xfId="557"/>
    <cellStyle name="Normal 17 9" xfId="558"/>
    <cellStyle name="Normal 17_100 M." xfId="559"/>
    <cellStyle name="Normal 18" xfId="560"/>
    <cellStyle name="Normal 18 10" xfId="561"/>
    <cellStyle name="Normal 18 2" xfId="562"/>
    <cellStyle name="Normal 18 2 2" xfId="563"/>
    <cellStyle name="Normal 18 2 2 2" xfId="564"/>
    <cellStyle name="Normal 18 2 2 3" xfId="565"/>
    <cellStyle name="Normal 18 2 2 4" xfId="566"/>
    <cellStyle name="Normal 18 2 2_100 M." xfId="567"/>
    <cellStyle name="Normal 18 2 3" xfId="568"/>
    <cellStyle name="Normal 18 2 4" xfId="569"/>
    <cellStyle name="Normal 18 2 5" xfId="570"/>
    <cellStyle name="Normal 18 2_DALYVIAI" xfId="571"/>
    <cellStyle name="Normal 18 3" xfId="572"/>
    <cellStyle name="Normal 18 3 2" xfId="573"/>
    <cellStyle name="Normal 18 3 3" xfId="574"/>
    <cellStyle name="Normal 18 3 4" xfId="575"/>
    <cellStyle name="Normal 18 3_DALYVIAI" xfId="576"/>
    <cellStyle name="Normal 18 4" xfId="577"/>
    <cellStyle name="Normal 18 5" xfId="578"/>
    <cellStyle name="Normal 18 6" xfId="579"/>
    <cellStyle name="Normal 18 7" xfId="580"/>
    <cellStyle name="Normal 18 8" xfId="581"/>
    <cellStyle name="Normal 18 9" xfId="582"/>
    <cellStyle name="Normal 18_100 M." xfId="583"/>
    <cellStyle name="Normal 19" xfId="584"/>
    <cellStyle name="Normal 19 10" xfId="585"/>
    <cellStyle name="Normal 19 2" xfId="586"/>
    <cellStyle name="Normal 19 2 2" xfId="587"/>
    <cellStyle name="Normal 19 2 2 2" xfId="588"/>
    <cellStyle name="Normal 19 2 2 3" xfId="589"/>
    <cellStyle name="Normal 19 2 2 4" xfId="590"/>
    <cellStyle name="Normal 19 2 2_100 M." xfId="591"/>
    <cellStyle name="Normal 19 2 3" xfId="592"/>
    <cellStyle name="Normal 19 2 4" xfId="593"/>
    <cellStyle name="Normal 19 2 5" xfId="594"/>
    <cellStyle name="Normal 19 2_DALYVIAI" xfId="595"/>
    <cellStyle name="Normal 19 3" xfId="596"/>
    <cellStyle name="Normal 19 3 2" xfId="597"/>
    <cellStyle name="Normal 19 3 3" xfId="598"/>
    <cellStyle name="Normal 19 3 4" xfId="599"/>
    <cellStyle name="Normal 19 3_DALYVIAI" xfId="600"/>
    <cellStyle name="Normal 19 4" xfId="601"/>
    <cellStyle name="Normal 19 5" xfId="602"/>
    <cellStyle name="Normal 19 6" xfId="603"/>
    <cellStyle name="Normal 19 7" xfId="604"/>
    <cellStyle name="Normal 19 8" xfId="605"/>
    <cellStyle name="Normal 19 9" xfId="606"/>
    <cellStyle name="Normal 19_100 M." xfId="607"/>
    <cellStyle name="Normal 2" xfId="608"/>
    <cellStyle name="Normal 2 10" xfId="609"/>
    <cellStyle name="Normal 2 10 2" xfId="610"/>
    <cellStyle name="Normal 2 11" xfId="611"/>
    <cellStyle name="Normal 2 11 2" xfId="612"/>
    <cellStyle name="Normal 2 12" xfId="613"/>
    <cellStyle name="Normal 2 12 2" xfId="614"/>
    <cellStyle name="Normal 2 13" xfId="615"/>
    <cellStyle name="Normal 2 13 2" xfId="616"/>
    <cellStyle name="Normal 2 14" xfId="617"/>
    <cellStyle name="Normal 2 14 2" xfId="618"/>
    <cellStyle name="Normal 2 15" xfId="619"/>
    <cellStyle name="Normal 2 15 2" xfId="620"/>
    <cellStyle name="Normal 2 16" xfId="621"/>
    <cellStyle name="Normal 2 17" xfId="622"/>
    <cellStyle name="Normal 2 18" xfId="623"/>
    <cellStyle name="Normal 2 19" xfId="624"/>
    <cellStyle name="Normal 2 2" xfId="625"/>
    <cellStyle name="Normal 2 2 10" xfId="626"/>
    <cellStyle name="Normal 2 2 10 2" xfId="627"/>
    <cellStyle name="Normal 2 2 10 3" xfId="628"/>
    <cellStyle name="Normal 2 2 10 4" xfId="629"/>
    <cellStyle name="Normal 2 2 10_100 M." xfId="630"/>
    <cellStyle name="Normal 2 2 11" xfId="631"/>
    <cellStyle name="Normal 2 2 12" xfId="632"/>
    <cellStyle name="Normal 2 2 13" xfId="633"/>
    <cellStyle name="Normal 2 2 13 2" xfId="634"/>
    <cellStyle name="Normal 2 2 14" xfId="635"/>
    <cellStyle name="Normal 2 2 15" xfId="636"/>
    <cellStyle name="Normal 2 2 16" xfId="637"/>
    <cellStyle name="Normal 2 2 17" xfId="638"/>
    <cellStyle name="Normal 2 2 18" xfId="639"/>
    <cellStyle name="Normal 2 2 19" xfId="640"/>
    <cellStyle name="Normal 2 2 2" xfId="641"/>
    <cellStyle name="Normal 2 2 2 10" xfId="642"/>
    <cellStyle name="Normal 2 2 2 2" xfId="643"/>
    <cellStyle name="Normal 2 2 2 2 2" xfId="644"/>
    <cellStyle name="Normal 2 2 2 2 3" xfId="645"/>
    <cellStyle name="Normal 2 2 2 2 4" xfId="646"/>
    <cellStyle name="Normal 2 2 2 2 5" xfId="647"/>
    <cellStyle name="Normal 2 2 2 2 5 2" xfId="648"/>
    <cellStyle name="Normal 2 2 2 2 5 2 2" xfId="649"/>
    <cellStyle name="Normal 2 2 2 2 5 3" xfId="650"/>
    <cellStyle name="Normal 2 2 2 2 5 3 2" xfId="651"/>
    <cellStyle name="Normal 2 2 2 2 5 4" xfId="652"/>
    <cellStyle name="Normal 2 2 2 2 5_100 M." xfId="653"/>
    <cellStyle name="Normal 2 2 2 2_100 M." xfId="654"/>
    <cellStyle name="Normal 2 2 2 3" xfId="655"/>
    <cellStyle name="Normal 2 2 2 4" xfId="656"/>
    <cellStyle name="Normal 2 2 2 4 2" xfId="657"/>
    <cellStyle name="Normal 2 2 2 4 3" xfId="658"/>
    <cellStyle name="Normal 2 2 2 4 4" xfId="659"/>
    <cellStyle name="Normal 2 2 2 4_100 M." xfId="660"/>
    <cellStyle name="Normal 2 2 2 5" xfId="661"/>
    <cellStyle name="Normal 2 2 2 6" xfId="662"/>
    <cellStyle name="Normal 2 2 2 7" xfId="663"/>
    <cellStyle name="Normal 2 2 2 8" xfId="664"/>
    <cellStyle name="Normal 2 2 2 9" xfId="665"/>
    <cellStyle name="Normal 2 2 2_100 M." xfId="666"/>
    <cellStyle name="Normal 2 2 20" xfId="667"/>
    <cellStyle name="Normal 2 2 21" xfId="668"/>
    <cellStyle name="Normal 2 2 22" xfId="669"/>
    <cellStyle name="Normal 2 2 23" xfId="670"/>
    <cellStyle name="Normal 2 2 24" xfId="671"/>
    <cellStyle name="Normal 2 2 25" xfId="672"/>
    <cellStyle name="Normal 2 2 26" xfId="673"/>
    <cellStyle name="Normal 2 2 27" xfId="674"/>
    <cellStyle name="Normal 2 2 28" xfId="675"/>
    <cellStyle name="Normal 2 2 29" xfId="676"/>
    <cellStyle name="Normal 2 2 3" xfId="677"/>
    <cellStyle name="Normal 2 2 3 10" xfId="678"/>
    <cellStyle name="Normal 2 2 3 11" xfId="679"/>
    <cellStyle name="Normal 2 2 3 12" xfId="680"/>
    <cellStyle name="Normal 2 2 3 2" xfId="681"/>
    <cellStyle name="Normal 2 2 3 2 10" xfId="682"/>
    <cellStyle name="Normal 2 2 3 2 2" xfId="683"/>
    <cellStyle name="Normal 2 2 3 2 2 2" xfId="684"/>
    <cellStyle name="Normal 2 2 3 2 2 2 2" xfId="685"/>
    <cellStyle name="Normal 2 2 3 2 2 2 3" xfId="686"/>
    <cellStyle name="Normal 2 2 3 2 2 2 4" xfId="687"/>
    <cellStyle name="Normal 2 2 3 2 2 2_100 M." xfId="688"/>
    <cellStyle name="Normal 2 2 3 2 2 3" xfId="689"/>
    <cellStyle name="Normal 2 2 3 2 2 3 2" xfId="690"/>
    <cellStyle name="Normal 2 2 3 2 2 3 3" xfId="691"/>
    <cellStyle name="Normal 2 2 3 2 2 3 4" xfId="692"/>
    <cellStyle name="Normal 2 2 3 2 2 3_100 M." xfId="693"/>
    <cellStyle name="Normal 2 2 3 2 2 4" xfId="694"/>
    <cellStyle name="Normal 2 2 3 2 2 4 2" xfId="695"/>
    <cellStyle name="Normal 2 2 3 2 2 4 3" xfId="696"/>
    <cellStyle name="Normal 2 2 3 2 2 4 4" xfId="697"/>
    <cellStyle name="Normal 2 2 3 2 2 4_100 M." xfId="698"/>
    <cellStyle name="Normal 2 2 3 2 2 5" xfId="699"/>
    <cellStyle name="Normal 2 2 3 2 2 5 2" xfId="700"/>
    <cellStyle name="Normal 2 2 3 2 2 5 3" xfId="701"/>
    <cellStyle name="Normal 2 2 3 2 2 5 4" xfId="702"/>
    <cellStyle name="Normal 2 2 3 2 2 5_100 M." xfId="703"/>
    <cellStyle name="Normal 2 2 3 2 2 6" xfId="704"/>
    <cellStyle name="Normal 2 2 3 2 2 7" xfId="705"/>
    <cellStyle name="Normal 2 2 3 2 2 8" xfId="706"/>
    <cellStyle name="Normal 2 2 3 2 2_100 M." xfId="707"/>
    <cellStyle name="Normal 2 2 3 2 3" xfId="708"/>
    <cellStyle name="Normal 2 2 3 2 4" xfId="709"/>
    <cellStyle name="Normal 2 2 3 2 5" xfId="710"/>
    <cellStyle name="Normal 2 2 3 2 6" xfId="711"/>
    <cellStyle name="Normal 2 2 3 2 7" xfId="712"/>
    <cellStyle name="Normal 2 2 3 2 8" xfId="713"/>
    <cellStyle name="Normal 2 2 3 2 9" xfId="714"/>
    <cellStyle name="Normal 2 2 3 2_100 M." xfId="715"/>
    <cellStyle name="Normal 2 2 3 3" xfId="716"/>
    <cellStyle name="Normal 2 2 3 3 10" xfId="717"/>
    <cellStyle name="Normal 2 2 3 3 2" xfId="718"/>
    <cellStyle name="Normal 2 2 3 3 2 2" xfId="719"/>
    <cellStyle name="Normal 2 2 3 3 2 3" xfId="720"/>
    <cellStyle name="Normal 2 2 3 3 2 4" xfId="721"/>
    <cellStyle name="Normal 2 2 3 3 2_100 M." xfId="722"/>
    <cellStyle name="Normal 2 2 3 3 3" xfId="723"/>
    <cellStyle name="Normal 2 2 3 3 3 2" xfId="724"/>
    <cellStyle name="Normal 2 2 3 3 3 3" xfId="725"/>
    <cellStyle name="Normal 2 2 3 3 3 4" xfId="726"/>
    <cellStyle name="Normal 2 2 3 3 3_100 M." xfId="727"/>
    <cellStyle name="Normal 2 2 3 3 4" xfId="728"/>
    <cellStyle name="Normal 2 2 3 3 5" xfId="729"/>
    <cellStyle name="Normal 2 2 3 3 6" xfId="730"/>
    <cellStyle name="Normal 2 2 3 3 7" xfId="731"/>
    <cellStyle name="Normal 2 2 3 3 8" xfId="732"/>
    <cellStyle name="Normal 2 2 3 3 9" xfId="733"/>
    <cellStyle name="Normal 2 2 3 3_100 M." xfId="734"/>
    <cellStyle name="Normal 2 2 3 4" xfId="735"/>
    <cellStyle name="Normal 2 2 3 4 10" xfId="736"/>
    <cellStyle name="Normal 2 2 3 4 2" xfId="737"/>
    <cellStyle name="Normal 2 2 3 4 2 2" xfId="738"/>
    <cellStyle name="Normal 2 2 3 4 2 2 2" xfId="739"/>
    <cellStyle name="Normal 2 2 3 4 2 2 3" xfId="740"/>
    <cellStyle name="Normal 2 2 3 4 2 2 4" xfId="741"/>
    <cellStyle name="Normal 2 2 3 4 2 2_100 M." xfId="742"/>
    <cellStyle name="Normal 2 2 3 4 2 3" xfId="743"/>
    <cellStyle name="Normal 2 2 3 4 2 3 2" xfId="744"/>
    <cellStyle name="Normal 2 2 3 4 2 3 3" xfId="745"/>
    <cellStyle name="Normal 2 2 3 4 2 3 4" xfId="746"/>
    <cellStyle name="Normal 2 2 3 4 2 3_100 M." xfId="747"/>
    <cellStyle name="Normal 2 2 3 4 2 4" xfId="748"/>
    <cellStyle name="Normal 2 2 3 4 2 5" xfId="749"/>
    <cellStyle name="Normal 2 2 3 4 2 6" xfId="750"/>
    <cellStyle name="Normal 2 2 3 4 2_100 M." xfId="751"/>
    <cellStyle name="Normal 2 2 3 4 3" xfId="752"/>
    <cellStyle name="Normal 2 2 3 4 4" xfId="753"/>
    <cellStyle name="Normal 2 2 3 4 5" xfId="754"/>
    <cellStyle name="Normal 2 2 3 4 6" xfId="755"/>
    <cellStyle name="Normal 2 2 3 4 7" xfId="756"/>
    <cellStyle name="Normal 2 2 3 4 8" xfId="757"/>
    <cellStyle name="Normal 2 2 3 4 9" xfId="758"/>
    <cellStyle name="Normal 2 2 3 4_100 M." xfId="759"/>
    <cellStyle name="Normal 2 2 3 5" xfId="760"/>
    <cellStyle name="Normal 2 2 3 5 2" xfId="761"/>
    <cellStyle name="Normal 2 2 3 5 2 2" xfId="762"/>
    <cellStyle name="Normal 2 2 3 5 2 3" xfId="763"/>
    <cellStyle name="Normal 2 2 3 5 2 4" xfId="764"/>
    <cellStyle name="Normal 2 2 3 5 2_100 M." xfId="765"/>
    <cellStyle name="Normal 2 2 3 5 3" xfId="766"/>
    <cellStyle name="Normal 2 2 3 5 3 2" xfId="767"/>
    <cellStyle name="Normal 2 2 3 5 3 3" xfId="768"/>
    <cellStyle name="Normal 2 2 3 5 3 4" xfId="769"/>
    <cellStyle name="Normal 2 2 3 5 3_100 M." xfId="770"/>
    <cellStyle name="Normal 2 2 3 5 4" xfId="771"/>
    <cellStyle name="Normal 2 2 3 5 4 2" xfId="772"/>
    <cellStyle name="Normal 2 2 3 5 4 3" xfId="773"/>
    <cellStyle name="Normal 2 2 3 5 4 4" xfId="774"/>
    <cellStyle name="Normal 2 2 3 5 4_100 M." xfId="775"/>
    <cellStyle name="Normal 2 2 3 5 5" xfId="776"/>
    <cellStyle name="Normal 2 2 3 5 5 2" xfId="777"/>
    <cellStyle name="Normal 2 2 3 5 5 3" xfId="778"/>
    <cellStyle name="Normal 2 2 3 5 5 4" xfId="779"/>
    <cellStyle name="Normal 2 2 3 5 5_100 M." xfId="780"/>
    <cellStyle name="Normal 2 2 3 5 6" xfId="781"/>
    <cellStyle name="Normal 2 2 3 5 7" xfId="782"/>
    <cellStyle name="Normal 2 2 3 5 8" xfId="783"/>
    <cellStyle name="Normal 2 2 3 5_100 M." xfId="784"/>
    <cellStyle name="Normal 2 2 3 6" xfId="785"/>
    <cellStyle name="Normal 2 2 3 6 10" xfId="786"/>
    <cellStyle name="Normal 2 2 3 6 11" xfId="787"/>
    <cellStyle name="Normal 2 2 3 6 12" xfId="788"/>
    <cellStyle name="Normal 2 2 3 6 13" xfId="789"/>
    <cellStyle name="Normal 2 2 3 6 2" xfId="790"/>
    <cellStyle name="Normal 2 2 3 6 2 2" xfId="791"/>
    <cellStyle name="Normal 2 2 3 6 2 2 2" xfId="792"/>
    <cellStyle name="Normal 2 2 3 6 2 2_7kove" xfId="793"/>
    <cellStyle name="Normal 2 2 3 6 2_100 M." xfId="794"/>
    <cellStyle name="Normal 2 2 3 6 3" xfId="795"/>
    <cellStyle name="Normal 2 2 3 6 3 2" xfId="796"/>
    <cellStyle name="Normal 2 2 3 6 3 2 10" xfId="797"/>
    <cellStyle name="Normal 2 2 3 6 3 2 11" xfId="798"/>
    <cellStyle name="Normal 2 2 3 6 3 2 2" xfId="799"/>
    <cellStyle name="Normal 2 2 3 6 3 2 3" xfId="800"/>
    <cellStyle name="Normal 2 2 3 6 3 2 4" xfId="801"/>
    <cellStyle name="Normal 2 2 3 6 3 2 5" xfId="802"/>
    <cellStyle name="Normal 2 2 3 6 3 2 6" xfId="803"/>
    <cellStyle name="Normal 2 2 3 6 3 2 7" xfId="804"/>
    <cellStyle name="Normal 2 2 3 6 3 2 8" xfId="805"/>
    <cellStyle name="Normal 2 2 3 6 3 2 9" xfId="806"/>
    <cellStyle name="Normal 2 2 3 6 3 2_Copy of rezultatai" xfId="807"/>
    <cellStyle name="Normal 2 2 3 6 3 3" xfId="808"/>
    <cellStyle name="Normal 2 2 3 6 3 4" xfId="809"/>
    <cellStyle name="Normal 2 2 3 6 3_100 M." xfId="810"/>
    <cellStyle name="Normal 2 2 3 6 4" xfId="811"/>
    <cellStyle name="Normal 2 2 3 6 5" xfId="812"/>
    <cellStyle name="Normal 2 2 3 6 6" xfId="813"/>
    <cellStyle name="Normal 2 2 3 6 7" xfId="814"/>
    <cellStyle name="Normal 2 2 3 6 8" xfId="815"/>
    <cellStyle name="Normal 2 2 3 6 9" xfId="816"/>
    <cellStyle name="Normal 2 2 3 6_100 M." xfId="817"/>
    <cellStyle name="Normal 2 2 3 7" xfId="818"/>
    <cellStyle name="Normal 2 2 3 8" xfId="819"/>
    <cellStyle name="Normal 2 2 3 9" xfId="820"/>
    <cellStyle name="Normal 2 2 3_100 M." xfId="821"/>
    <cellStyle name="Normal 2 2 30" xfId="822"/>
    <cellStyle name="Normal 2 2 31" xfId="823"/>
    <cellStyle name="Normal 2 2 32" xfId="824"/>
    <cellStyle name="Normal 2 2 33" xfId="825"/>
    <cellStyle name="Normal 2 2 34" xfId="826"/>
    <cellStyle name="Normal 2 2 35" xfId="827"/>
    <cellStyle name="Normal 2 2 36" xfId="828"/>
    <cellStyle name="Normal 2 2 37" xfId="829"/>
    <cellStyle name="Normal 2 2 38" xfId="830"/>
    <cellStyle name="Normal 2 2 4" xfId="831"/>
    <cellStyle name="Normal 2 2 4 2" xfId="832"/>
    <cellStyle name="Normal 2 2 4 2 2" xfId="833"/>
    <cellStyle name="Normal 2 2 4 2 3" xfId="834"/>
    <cellStyle name="Normal 2 2 4 2 4" xfId="835"/>
    <cellStyle name="Normal 2 2 4 2 5" xfId="836"/>
    <cellStyle name="Normal 2 2 4 2_100 M." xfId="837"/>
    <cellStyle name="Normal 2 2 4 3" xfId="838"/>
    <cellStyle name="Normal 2 2 4 4" xfId="839"/>
    <cellStyle name="Normal 2 2 4 5" xfId="840"/>
    <cellStyle name="Normal 2 2 4 6" xfId="841"/>
    <cellStyle name="Normal 2 2 4 7" xfId="842"/>
    <cellStyle name="Normal 2 2 4_100 M." xfId="843"/>
    <cellStyle name="Normal 2 2 5" xfId="844"/>
    <cellStyle name="Normal 2 2 5 10" xfId="845"/>
    <cellStyle name="Normal 2 2 5 2" xfId="846"/>
    <cellStyle name="Normal 2 2 5 2 2" xfId="847"/>
    <cellStyle name="Normal 2 2 5 2 2 2" xfId="848"/>
    <cellStyle name="Normal 2 2 5 2 2 3" xfId="849"/>
    <cellStyle name="Normal 2 2 5 2 2 4" xfId="850"/>
    <cellStyle name="Normal 2 2 5 2 2_100 M." xfId="851"/>
    <cellStyle name="Normal 2 2 5 2 3" xfId="852"/>
    <cellStyle name="Normal 2 2 5 2 3 2" xfId="853"/>
    <cellStyle name="Normal 2 2 5 2 3 3" xfId="854"/>
    <cellStyle name="Normal 2 2 5 2 3 4" xfId="855"/>
    <cellStyle name="Normal 2 2 5 2 3_100 M." xfId="856"/>
    <cellStyle name="Normal 2 2 5 2 4" xfId="857"/>
    <cellStyle name="Normal 2 2 5 2 5" xfId="858"/>
    <cellStyle name="Normal 2 2 5 2 6" xfId="859"/>
    <cellStyle name="Normal 2 2 5 2_100 M." xfId="860"/>
    <cellStyle name="Normal 2 2 5 3" xfId="861"/>
    <cellStyle name="Normal 2 2 5 4" xfId="862"/>
    <cellStyle name="Normal 2 2 5 5" xfId="863"/>
    <cellStyle name="Normal 2 2 5 6" xfId="864"/>
    <cellStyle name="Normal 2 2 5 7" xfId="865"/>
    <cellStyle name="Normal 2 2 5 8" xfId="866"/>
    <cellStyle name="Normal 2 2 5 9" xfId="867"/>
    <cellStyle name="Normal 2 2 5_100 M." xfId="868"/>
    <cellStyle name="Normal 2 2 6" xfId="869"/>
    <cellStyle name="Normal 2 2 6 2" xfId="870"/>
    <cellStyle name="Normal 2 2 6 3" xfId="871"/>
    <cellStyle name="Normal 2 2 6 4" xfId="872"/>
    <cellStyle name="Normal 2 2 6 5" xfId="873"/>
    <cellStyle name="Normal 2 2 6_100 M." xfId="874"/>
    <cellStyle name="Normal 2 2 7" xfId="875"/>
    <cellStyle name="Normal 2 2 7 2" xfId="876"/>
    <cellStyle name="Normal 2 2 7 3" xfId="877"/>
    <cellStyle name="Normal 2 2 7 4" xfId="878"/>
    <cellStyle name="Normal 2 2 7_100 M." xfId="879"/>
    <cellStyle name="Normal 2 2 8" xfId="880"/>
    <cellStyle name="Normal 2 2 8 2" xfId="881"/>
    <cellStyle name="Normal 2 2 8 3" xfId="882"/>
    <cellStyle name="Normal 2 2 8 4" xfId="883"/>
    <cellStyle name="Normal 2 2 8_100 M." xfId="884"/>
    <cellStyle name="Normal 2 2 9" xfId="885"/>
    <cellStyle name="Normal 2 2_100 M." xfId="886"/>
    <cellStyle name="Normal 2 20" xfId="887"/>
    <cellStyle name="Normal 2 21" xfId="888"/>
    <cellStyle name="Normal 2 22" xfId="889"/>
    <cellStyle name="Normal 2 23" xfId="890"/>
    <cellStyle name="Normal 2 24" xfId="891"/>
    <cellStyle name="Normal 2 25" xfId="892"/>
    <cellStyle name="Normal 2 25 2" xfId="893"/>
    <cellStyle name="Normal 2 26" xfId="894"/>
    <cellStyle name="Normal 2 27" xfId="895"/>
    <cellStyle name="Normal 2 28" xfId="896"/>
    <cellStyle name="Normal 2 29" xfId="897"/>
    <cellStyle name="Normal 2 3" xfId="898"/>
    <cellStyle name="Normal 2 3 2" xfId="899"/>
    <cellStyle name="Normal 2 3 2 2" xfId="900"/>
    <cellStyle name="Normal 2 3 3" xfId="901"/>
    <cellStyle name="Normal 2 3_20140201LLAFTaure" xfId="902"/>
    <cellStyle name="Normal 2 4" xfId="903"/>
    <cellStyle name="Normal 2 4 10" xfId="904"/>
    <cellStyle name="Normal 2 4 2" xfId="905"/>
    <cellStyle name="Normal 2 4 2 2" xfId="906"/>
    <cellStyle name="Normal 2 4 3" xfId="907"/>
    <cellStyle name="Normal 2 4 3 2" xfId="908"/>
    <cellStyle name="Normal 2 4 3 3" xfId="909"/>
    <cellStyle name="Normal 2 4 3 4" xfId="910"/>
    <cellStyle name="Normal 2 4 3_100 M." xfId="911"/>
    <cellStyle name="Normal 2 4 4" xfId="912"/>
    <cellStyle name="Normal 2 4 5" xfId="913"/>
    <cellStyle name="Normal 2 4 6" xfId="914"/>
    <cellStyle name="Normal 2 4 7" xfId="915"/>
    <cellStyle name="Normal 2 4 8" xfId="916"/>
    <cellStyle name="Normal 2 4 9" xfId="917"/>
    <cellStyle name="Normal 2 4_100 M." xfId="918"/>
    <cellStyle name="Normal 2 5" xfId="919"/>
    <cellStyle name="Normal 2 5 2" xfId="920"/>
    <cellStyle name="Normal 2 5_20140201LLAFTaure" xfId="921"/>
    <cellStyle name="Normal 2 6" xfId="922"/>
    <cellStyle name="Normal 2 6 2" xfId="923"/>
    <cellStyle name="Normal 2 7" xfId="924"/>
    <cellStyle name="Normal 2 7 2" xfId="925"/>
    <cellStyle name="Normal 2 7 3" xfId="926"/>
    <cellStyle name="Normal 2 7 4" xfId="927"/>
    <cellStyle name="Normal 2 7_DALYVIAI" xfId="928"/>
    <cellStyle name="Normal 2 8" xfId="929"/>
    <cellStyle name="Normal 2 9" xfId="930"/>
    <cellStyle name="Normal 2_06-22-23 LJcP" xfId="931"/>
    <cellStyle name="Normal 20" xfId="932"/>
    <cellStyle name="Normal 20 10" xfId="933"/>
    <cellStyle name="Normal 20 2" xfId="934"/>
    <cellStyle name="Normal 20 2 2" xfId="935"/>
    <cellStyle name="Normal 20 2 2 2" xfId="936"/>
    <cellStyle name="Normal 20 2 2 3" xfId="937"/>
    <cellStyle name="Normal 20 2 2 4" xfId="938"/>
    <cellStyle name="Normal 20 2 2_100 M." xfId="939"/>
    <cellStyle name="Normal 20 2 3" xfId="940"/>
    <cellStyle name="Normal 20 2 4" xfId="941"/>
    <cellStyle name="Normal 20 2 5" xfId="942"/>
    <cellStyle name="Normal 20 2_DALYVIAI" xfId="943"/>
    <cellStyle name="Normal 20 3" xfId="944"/>
    <cellStyle name="Normal 20 3 2" xfId="945"/>
    <cellStyle name="Normal 20 3 3" xfId="946"/>
    <cellStyle name="Normal 20 3 4" xfId="947"/>
    <cellStyle name="Normal 20 3_DALYVIAI" xfId="948"/>
    <cellStyle name="Normal 20 4" xfId="949"/>
    <cellStyle name="Normal 20 5" xfId="950"/>
    <cellStyle name="Normal 20 6" xfId="951"/>
    <cellStyle name="Normal 20 7" xfId="952"/>
    <cellStyle name="Normal 20 8" xfId="953"/>
    <cellStyle name="Normal 20 9" xfId="954"/>
    <cellStyle name="Normal 20_100 M." xfId="955"/>
    <cellStyle name="Normal 21" xfId="956"/>
    <cellStyle name="Normal 21 2" xfId="957"/>
    <cellStyle name="Normal 21 2 2" xfId="958"/>
    <cellStyle name="Normal 21 2 2 2" xfId="959"/>
    <cellStyle name="Normal 21 2 2 3" xfId="960"/>
    <cellStyle name="Normal 21 2 2 4" xfId="961"/>
    <cellStyle name="Normal 21 2 2_100 M." xfId="962"/>
    <cellStyle name="Normal 21 2 3" xfId="963"/>
    <cellStyle name="Normal 21 2 4" xfId="964"/>
    <cellStyle name="Normal 21 2 5" xfId="965"/>
    <cellStyle name="Normal 21 2_DALYVIAI" xfId="966"/>
    <cellStyle name="Normal 21 3" xfId="967"/>
    <cellStyle name="Normal 21 3 2" xfId="968"/>
    <cellStyle name="Normal 21 3 3" xfId="969"/>
    <cellStyle name="Normal 21 3 4" xfId="970"/>
    <cellStyle name="Normal 21 3_DALYVIAI" xfId="971"/>
    <cellStyle name="Normal 21 4" xfId="972"/>
    <cellStyle name="Normal 21 5" xfId="973"/>
    <cellStyle name="Normal 21 6" xfId="974"/>
    <cellStyle name="Normal 21_100 M." xfId="975"/>
    <cellStyle name="Normal 22" xfId="976"/>
    <cellStyle name="Normal 22 10" xfId="977"/>
    <cellStyle name="Normal 22 2" xfId="978"/>
    <cellStyle name="Normal 22 2 2" xfId="979"/>
    <cellStyle name="Normal 22 2 2 2" xfId="980"/>
    <cellStyle name="Normal 22 2 2 3" xfId="981"/>
    <cellStyle name="Normal 22 2 2 4" xfId="982"/>
    <cellStyle name="Normal 22 2 2_100 M." xfId="983"/>
    <cellStyle name="Normal 22 2 3" xfId="984"/>
    <cellStyle name="Normal 22 2 4" xfId="985"/>
    <cellStyle name="Normal 22 2 5" xfId="986"/>
    <cellStyle name="Normal 22 2_DALYVIAI" xfId="987"/>
    <cellStyle name="Normal 22 3" xfId="988"/>
    <cellStyle name="Normal 22 3 2" xfId="989"/>
    <cellStyle name="Normal 22 3 3" xfId="990"/>
    <cellStyle name="Normal 22 3 4" xfId="991"/>
    <cellStyle name="Normal 22 3_DALYVIAI" xfId="992"/>
    <cellStyle name="Normal 22 4" xfId="993"/>
    <cellStyle name="Normal 22 5" xfId="994"/>
    <cellStyle name="Normal 22 6" xfId="995"/>
    <cellStyle name="Normal 22 7" xfId="996"/>
    <cellStyle name="Normal 22 8" xfId="997"/>
    <cellStyle name="Normal 22 9" xfId="998"/>
    <cellStyle name="Normal 22_100 M." xfId="999"/>
    <cellStyle name="Normal 23" xfId="1000"/>
    <cellStyle name="Normal 23 2" xfId="1001"/>
    <cellStyle name="Normal 23 2 2" xfId="1002"/>
    <cellStyle name="Normal 23 3" xfId="1003"/>
    <cellStyle name="Normal 23 4" xfId="1004"/>
    <cellStyle name="Normal 23 5" xfId="1005"/>
    <cellStyle name="Normal 23_20140201LLAFTaure" xfId="1006"/>
    <cellStyle name="Normal 24" xfId="1007"/>
    <cellStyle name="Normal 24 2" xfId="1008"/>
    <cellStyle name="Normal 24 3" xfId="1009"/>
    <cellStyle name="Normal 24 4" xfId="1010"/>
    <cellStyle name="Normal 24 5" xfId="1011"/>
    <cellStyle name="Normal 24 6" xfId="1012"/>
    <cellStyle name="Normal 24_DALYVIAI" xfId="1013"/>
    <cellStyle name="Normal 25" xfId="1014"/>
    <cellStyle name="Normal 25 2" xfId="1015"/>
    <cellStyle name="Normal 25 3" xfId="1016"/>
    <cellStyle name="Normal 25 4" xfId="1017"/>
    <cellStyle name="Normal 25 5" xfId="1018"/>
    <cellStyle name="Normal 25_100 M." xfId="1019"/>
    <cellStyle name="Normal 26" xfId="1020"/>
    <cellStyle name="Normal 26 2" xfId="1021"/>
    <cellStyle name="Normal 26 3" xfId="1022"/>
    <cellStyle name="Normal 26 4" xfId="1023"/>
    <cellStyle name="Normal 26 5" xfId="1024"/>
    <cellStyle name="Normal 26 6" xfId="1025"/>
    <cellStyle name="Normal 26 7" xfId="1026"/>
    <cellStyle name="Normal 26_20140201LLAFTaure" xfId="1027"/>
    <cellStyle name="Normal 27" xfId="1028"/>
    <cellStyle name="Normal 27 2" xfId="1029"/>
    <cellStyle name="Normal 28" xfId="1030"/>
    <cellStyle name="Normal 29" xfId="1031"/>
    <cellStyle name="Normal 3" xfId="1032"/>
    <cellStyle name="Normal 3 10" xfId="1033"/>
    <cellStyle name="Normal 3 11" xfId="1034"/>
    <cellStyle name="Normal 3 12" xfId="1035"/>
    <cellStyle name="Normal 3 12 2" xfId="1036"/>
    <cellStyle name="Normal 3 12 2 2" xfId="1037"/>
    <cellStyle name="Normal 3 12 3" xfId="1038"/>
    <cellStyle name="Normal 3 12 4" xfId="1039"/>
    <cellStyle name="Normal 3 12_DALYVIAI" xfId="1040"/>
    <cellStyle name="Normal 3 13" xfId="1041"/>
    <cellStyle name="Normal 3 14" xfId="1042"/>
    <cellStyle name="Normal 3 15" xfId="1043"/>
    <cellStyle name="Normal 3 16" xfId="1044"/>
    <cellStyle name="Normal 3 17" xfId="1045"/>
    <cellStyle name="Normal 3 18" xfId="1046"/>
    <cellStyle name="Normal 3 19" xfId="1047"/>
    <cellStyle name="Normal 3 2" xfId="1048"/>
    <cellStyle name="Normal 3 2 2" xfId="1049"/>
    <cellStyle name="Normal 3 2 3" xfId="1050"/>
    <cellStyle name="Normal 3 2 4" xfId="1051"/>
    <cellStyle name="Normal 3 20" xfId="1052"/>
    <cellStyle name="Normal 3 21" xfId="1053"/>
    <cellStyle name="Normal 3 22" xfId="1054"/>
    <cellStyle name="Normal 3 23" xfId="1055"/>
    <cellStyle name="Normal 3 24" xfId="1056"/>
    <cellStyle name="Normal 3 25" xfId="1057"/>
    <cellStyle name="Normal 3 26" xfId="1058"/>
    <cellStyle name="Normal 3 27" xfId="1059"/>
    <cellStyle name="Normal 3 28" xfId="1060"/>
    <cellStyle name="Normal 3 29" xfId="1061"/>
    <cellStyle name="Normal 3 3" xfId="1062"/>
    <cellStyle name="Normal 3 3 2" xfId="1063"/>
    <cellStyle name="Normal 3 3 3" xfId="1064"/>
    <cellStyle name="Normal 3 3 4" xfId="1065"/>
    <cellStyle name="Normal 3 3_100 M." xfId="1066"/>
    <cellStyle name="Normal 3 30" xfId="1067"/>
    <cellStyle name="Normal 3 31" xfId="1068"/>
    <cellStyle name="Normal 3 32" xfId="1069"/>
    <cellStyle name="Normal 3 33" xfId="1070"/>
    <cellStyle name="Normal 3 34" xfId="1071"/>
    <cellStyle name="Normal 3 35" xfId="1072"/>
    <cellStyle name="Normal 3 36" xfId="1073"/>
    <cellStyle name="Normal 3 37" xfId="1074"/>
    <cellStyle name="Normal 3 38" xfId="1075"/>
    <cellStyle name="Normal 3 39" xfId="1076"/>
    <cellStyle name="Normal 3 4" xfId="1077"/>
    <cellStyle name="Normal 3 4 2" xfId="1078"/>
    <cellStyle name="Normal 3 4 3" xfId="1079"/>
    <cellStyle name="Normal 3 4_100 M." xfId="1080"/>
    <cellStyle name="Normal 3 40" xfId="1081"/>
    <cellStyle name="Normal 3 41" xfId="1082"/>
    <cellStyle name="Normal 3 42" xfId="1083"/>
    <cellStyle name="Normal 3 5" xfId="1084"/>
    <cellStyle name="Normal 3 5 2" xfId="1085"/>
    <cellStyle name="Normal 3 5 3" xfId="1086"/>
    <cellStyle name="Normal 3 5_100 M." xfId="1087"/>
    <cellStyle name="Normal 3 6" xfId="1088"/>
    <cellStyle name="Normal 3 6 2" xfId="1089"/>
    <cellStyle name="Normal 3 7" xfId="1090"/>
    <cellStyle name="Normal 3 8" xfId="1091"/>
    <cellStyle name="Normal 3 8 2" xfId="1092"/>
    <cellStyle name="Normal 3 8_100 M." xfId="1093"/>
    <cellStyle name="Normal 3 9" xfId="1094"/>
    <cellStyle name="Normal 3 9 2" xfId="1095"/>
    <cellStyle name="Normal 3 9_100 M." xfId="1096"/>
    <cellStyle name="Normal 3_100 M" xfId="1097"/>
    <cellStyle name="Normal 30" xfId="1098"/>
    <cellStyle name="Normal 31" xfId="1099"/>
    <cellStyle name="Normal 32" xfId="1100"/>
    <cellStyle name="Normal 32 2" xfId="1101"/>
    <cellStyle name="Normal 32 3" xfId="1102"/>
    <cellStyle name="Normal 33" xfId="1103"/>
    <cellStyle name="Normal 33 2" xfId="1104"/>
    <cellStyle name="Normal 33 3" xfId="1105"/>
    <cellStyle name="Normal 34" xfId="1106"/>
    <cellStyle name="Normal 34 2" xfId="1107"/>
    <cellStyle name="Normal 35" xfId="1108"/>
    <cellStyle name="Normal 36" xfId="1109"/>
    <cellStyle name="Normal 37" xfId="1110"/>
    <cellStyle name="Normal 37 2" xfId="1111"/>
    <cellStyle name="Normal 38" xfId="1112"/>
    <cellStyle name="Normal 39" xfId="1113"/>
    <cellStyle name="Normal 4" xfId="1114"/>
    <cellStyle name="Normal 4 10" xfId="1115"/>
    <cellStyle name="Normal 4 11" xfId="1116"/>
    <cellStyle name="Normal 4 11 2" xfId="1117"/>
    <cellStyle name="Normal 4 11 3" xfId="1118"/>
    <cellStyle name="Normal 4 11 4" xfId="1119"/>
    <cellStyle name="Normal 4 11_DALYVIAI" xfId="1120"/>
    <cellStyle name="Normal 4 12" xfId="1121"/>
    <cellStyle name="Normal 4 13" xfId="1122"/>
    <cellStyle name="Normal 4 14" xfId="1123"/>
    <cellStyle name="Normal 4 15" xfId="1124"/>
    <cellStyle name="Normal 4 16" xfId="1125"/>
    <cellStyle name="Normal 4 17" xfId="1126"/>
    <cellStyle name="Normal 4 18" xfId="1127"/>
    <cellStyle name="Normal 4 19" xfId="1128"/>
    <cellStyle name="Normal 4 2" xfId="1129"/>
    <cellStyle name="Normal 4 2 10" xfId="1130"/>
    <cellStyle name="Normal 4 2 11" xfId="1131"/>
    <cellStyle name="Normal 4 2 12" xfId="1132"/>
    <cellStyle name="Normal 4 2 2" xfId="1133"/>
    <cellStyle name="Normal 4 2 2 2" xfId="1134"/>
    <cellStyle name="Normal 4 2 2 3" xfId="1135"/>
    <cellStyle name="Normal 4 2 2 4" xfId="1136"/>
    <cellStyle name="Normal 4 2 2_100 M." xfId="1137"/>
    <cellStyle name="Normal 4 2 3" xfId="1138"/>
    <cellStyle name="Normal 4 2 3 2" xfId="1139"/>
    <cellStyle name="Normal 4 2 3 3" xfId="1140"/>
    <cellStyle name="Normal 4 2 3 4" xfId="1141"/>
    <cellStyle name="Normal 4 2 3_100 M." xfId="1142"/>
    <cellStyle name="Normal 4 2 4" xfId="1143"/>
    <cellStyle name="Normal 4 2 5" xfId="1144"/>
    <cellStyle name="Normal 4 2 6" xfId="1145"/>
    <cellStyle name="Normal 4 2 7" xfId="1146"/>
    <cellStyle name="Normal 4 2 8" xfId="1147"/>
    <cellStyle name="Normal 4 2 9" xfId="1148"/>
    <cellStyle name="Normal 4 2_100 M." xfId="1149"/>
    <cellStyle name="Normal 4 20" xfId="1150"/>
    <cellStyle name="Normal 4 21" xfId="1151"/>
    <cellStyle name="Normal 4 22" xfId="1152"/>
    <cellStyle name="Normal 4 23" xfId="1153"/>
    <cellStyle name="Normal 4 24" xfId="1154"/>
    <cellStyle name="Normal 4 25" xfId="1155"/>
    <cellStyle name="Normal 4 26" xfId="1156"/>
    <cellStyle name="Normal 4 27" xfId="1157"/>
    <cellStyle name="Normal 4 28" xfId="1158"/>
    <cellStyle name="Normal 4 29" xfId="1159"/>
    <cellStyle name="Normal 4 3" xfId="1160"/>
    <cellStyle name="Normal 4 3 2" xfId="1161"/>
    <cellStyle name="Normal 4 3 3" xfId="1162"/>
    <cellStyle name="Normal 4 3 4" xfId="1163"/>
    <cellStyle name="Normal 4 3 5" xfId="1164"/>
    <cellStyle name="Normal 4 3_100 M." xfId="1165"/>
    <cellStyle name="Normal 4 30" xfId="1166"/>
    <cellStyle name="Normal 4 31" xfId="1167"/>
    <cellStyle name="Normal 4 32" xfId="1168"/>
    <cellStyle name="Normal 4 33" xfId="1169"/>
    <cellStyle name="Normal 4 34" xfId="1170"/>
    <cellStyle name="Normal 4 35" xfId="1171"/>
    <cellStyle name="Normal 4 36" xfId="1172"/>
    <cellStyle name="Normal 4 37" xfId="1173"/>
    <cellStyle name="Normal 4 38" xfId="1174"/>
    <cellStyle name="Normal 4 39" xfId="1175"/>
    <cellStyle name="Normal 4 4" xfId="1176"/>
    <cellStyle name="Normal 4 4 2" xfId="1177"/>
    <cellStyle name="Normal 4 4 3" xfId="1178"/>
    <cellStyle name="Normal 4 4 4" xfId="1179"/>
    <cellStyle name="Normal 4 4 5" xfId="1180"/>
    <cellStyle name="Normal 4 4_100 M." xfId="1181"/>
    <cellStyle name="Normal 4 40" xfId="1182"/>
    <cellStyle name="Normal 4 41" xfId="1183"/>
    <cellStyle name="Normal 4 42" xfId="1184"/>
    <cellStyle name="Normal 4 43" xfId="1185"/>
    <cellStyle name="Normal 4 44" xfId="1186"/>
    <cellStyle name="Normal 4 45" xfId="1187"/>
    <cellStyle name="Normal 4 5" xfId="1188"/>
    <cellStyle name="Normal 4 5 2" xfId="1189"/>
    <cellStyle name="Normal 4 5 3" xfId="1190"/>
    <cellStyle name="Normal 4 5 4" xfId="1191"/>
    <cellStyle name="Normal 4 5 5" xfId="1192"/>
    <cellStyle name="Normal 4 5_100 M." xfId="1193"/>
    <cellStyle name="Normal 4 6" xfId="1194"/>
    <cellStyle name="Normal 4 6 2" xfId="1195"/>
    <cellStyle name="Normal 4 6 3" xfId="1196"/>
    <cellStyle name="Normal 4 6 4" xfId="1197"/>
    <cellStyle name="Normal 4 6 5" xfId="1198"/>
    <cellStyle name="Normal 4 6_100 M." xfId="1199"/>
    <cellStyle name="Normal 4 7" xfId="1200"/>
    <cellStyle name="Normal 4 7 2" xfId="1201"/>
    <cellStyle name="Normal 4 7 3" xfId="1202"/>
    <cellStyle name="Normal 4 7 4" xfId="1203"/>
    <cellStyle name="Normal 4 7 5" xfId="1204"/>
    <cellStyle name="Normal 4 7_100 M." xfId="1205"/>
    <cellStyle name="Normal 4 8" xfId="1206"/>
    <cellStyle name="Normal 4 8 2" xfId="1207"/>
    <cellStyle name="Normal 4 8 3" xfId="1208"/>
    <cellStyle name="Normal 4 8 4" xfId="1209"/>
    <cellStyle name="Normal 4 8 5" xfId="1210"/>
    <cellStyle name="Normal 4 8_100 M." xfId="1211"/>
    <cellStyle name="Normal 4 9" xfId="1212"/>
    <cellStyle name="Normal 4 9 10" xfId="1213"/>
    <cellStyle name="Normal 4 9 2" xfId="1214"/>
    <cellStyle name="Normal 4 9 2 2" xfId="1215"/>
    <cellStyle name="Normal 4 9 2 3" xfId="1216"/>
    <cellStyle name="Normal 4 9 2 4" xfId="1217"/>
    <cellStyle name="Normal 4 9 2_100 M." xfId="1218"/>
    <cellStyle name="Normal 4 9 3" xfId="1219"/>
    <cellStyle name="Normal 4 9 3 2" xfId="1220"/>
    <cellStyle name="Normal 4 9 3 3" xfId="1221"/>
    <cellStyle name="Normal 4 9 3 4" xfId="1222"/>
    <cellStyle name="Normal 4 9 3_100 M." xfId="1223"/>
    <cellStyle name="Normal 4 9 4" xfId="1224"/>
    <cellStyle name="Normal 4 9 4 2" xfId="1225"/>
    <cellStyle name="Normal 4 9 4 3" xfId="1226"/>
    <cellStyle name="Normal 4 9 4 4" xfId="1227"/>
    <cellStyle name="Normal 4 9 4_100 M." xfId="1228"/>
    <cellStyle name="Normal 4 9 5" xfId="1229"/>
    <cellStyle name="Normal 4 9 5 2" xfId="1230"/>
    <cellStyle name="Normal 4 9 5 3" xfId="1231"/>
    <cellStyle name="Normal 4 9 5 4" xfId="1232"/>
    <cellStyle name="Normal 4 9 5_100 M." xfId="1233"/>
    <cellStyle name="Normal 4 9 6" xfId="1234"/>
    <cellStyle name="Normal 4 9 6 2" xfId="1235"/>
    <cellStyle name="Normal 4 9 6 3" xfId="1236"/>
    <cellStyle name="Normal 4 9 6 4" xfId="1237"/>
    <cellStyle name="Normal 4 9 6_100 M." xfId="1238"/>
    <cellStyle name="Normal 4 9 7" xfId="1239"/>
    <cellStyle name="Normal 4 9 8" xfId="1240"/>
    <cellStyle name="Normal 4 9 9" xfId="1241"/>
    <cellStyle name="Normal 4 9_100 M." xfId="1242"/>
    <cellStyle name="Normal 4_1 užskaitos" xfId="1243"/>
    <cellStyle name="Normal 40" xfId="1244"/>
    <cellStyle name="Normal 41" xfId="1245"/>
    <cellStyle name="Normal 42" xfId="1246"/>
    <cellStyle name="Normal 43" xfId="1247"/>
    <cellStyle name="Normal 44" xfId="1248"/>
    <cellStyle name="Normal 45" xfId="1249"/>
    <cellStyle name="Normal 46" xfId="1250"/>
    <cellStyle name="Normal 46 2" xfId="1251"/>
    <cellStyle name="Normal 47" xfId="1252"/>
    <cellStyle name="Normal 48" xfId="1253"/>
    <cellStyle name="Normal 49" xfId="1254"/>
    <cellStyle name="Normal 5" xfId="1255"/>
    <cellStyle name="Normal 5 10" xfId="1256"/>
    <cellStyle name="Normal 5 2" xfId="1257"/>
    <cellStyle name="Normal 5 2 10" xfId="1258"/>
    <cellStyle name="Normal 5 2 2" xfId="1259"/>
    <cellStyle name="Normal 5 2 2 2" xfId="1260"/>
    <cellStyle name="Normal 5 2 2 3" xfId="1261"/>
    <cellStyle name="Normal 5 2 2 4" xfId="1262"/>
    <cellStyle name="Normal 5 2 2_100 M." xfId="1263"/>
    <cellStyle name="Normal 5 2 3" xfId="1264"/>
    <cellStyle name="Normal 5 2 4" xfId="1265"/>
    <cellStyle name="Normal 5 2 5" xfId="1266"/>
    <cellStyle name="Normal 5 2 6" xfId="1267"/>
    <cellStyle name="Normal 5 2 7" xfId="1268"/>
    <cellStyle name="Normal 5 2 8" xfId="1269"/>
    <cellStyle name="Normal 5 2 9" xfId="1270"/>
    <cellStyle name="Normal 5 2_DALYVIAI" xfId="1271"/>
    <cellStyle name="Normal 5 3" xfId="1272"/>
    <cellStyle name="Normal 5 3 2" xfId="1273"/>
    <cellStyle name="Normal 5 3 3" xfId="1274"/>
    <cellStyle name="Normal 5 3 4" xfId="1275"/>
    <cellStyle name="Normal 5 3_DALYVIAI" xfId="1276"/>
    <cellStyle name="Normal 5 4" xfId="1277"/>
    <cellStyle name="Normal 5 5" xfId="1278"/>
    <cellStyle name="Normal 5 6" xfId="1279"/>
    <cellStyle name="Normal 5 7" xfId="1280"/>
    <cellStyle name="Normal 5 8" xfId="1281"/>
    <cellStyle name="Normal 5 9" xfId="1282"/>
    <cellStyle name="Normal 5_100 M." xfId="1283"/>
    <cellStyle name="Normal 50" xfId="1284"/>
    <cellStyle name="Normal 51" xfId="1285"/>
    <cellStyle name="Normal 52" xfId="1286"/>
    <cellStyle name="Normal 53" xfId="1287"/>
    <cellStyle name="Normal 54" xfId="1288"/>
    <cellStyle name="Normal 55" xfId="1289"/>
    <cellStyle name="Normal 56" xfId="1290"/>
    <cellStyle name="Normal 57" xfId="1291"/>
    <cellStyle name="Normal 58" xfId="1292"/>
    <cellStyle name="Normal 59" xfId="1293"/>
    <cellStyle name="Normal 6" xfId="1294"/>
    <cellStyle name="Normal 6 10" xfId="1295"/>
    <cellStyle name="Normal 6 11" xfId="1296"/>
    <cellStyle name="Normal 6 12" xfId="1297"/>
    <cellStyle name="Normal 6 2" xfId="1298"/>
    <cellStyle name="Normal 6 2 2" xfId="1299"/>
    <cellStyle name="Normal 6 2 3" xfId="1300"/>
    <cellStyle name="Normal 6 2 4" xfId="1301"/>
    <cellStyle name="Normal 6 2 5" xfId="1302"/>
    <cellStyle name="Normal 6 2_100 M." xfId="1303"/>
    <cellStyle name="Normal 6 3" xfId="1304"/>
    <cellStyle name="Normal 6 3 2" xfId="1305"/>
    <cellStyle name="Normal 6 3 3" xfId="1306"/>
    <cellStyle name="Normal 6 3 4" xfId="1307"/>
    <cellStyle name="Normal 6 3_100 M." xfId="1308"/>
    <cellStyle name="Normal 6 4" xfId="1309"/>
    <cellStyle name="Normal 6 4 2" xfId="1310"/>
    <cellStyle name="Normal 6 4 3" xfId="1311"/>
    <cellStyle name="Normal 6 4 4" xfId="1312"/>
    <cellStyle name="Normal 6 4_100 M." xfId="1313"/>
    <cellStyle name="Normal 6 5" xfId="1314"/>
    <cellStyle name="Normal 6 6" xfId="1315"/>
    <cellStyle name="Normal 6 6 2" xfId="1316"/>
    <cellStyle name="Normal 6 6 3" xfId="1317"/>
    <cellStyle name="Normal 6 6 4" xfId="1318"/>
    <cellStyle name="Normal 6 6_DALYVIAI" xfId="1319"/>
    <cellStyle name="Normal 6 7" xfId="1320"/>
    <cellStyle name="Normal 6 8" xfId="1321"/>
    <cellStyle name="Normal 6 9" xfId="1322"/>
    <cellStyle name="Normal 6_100 M." xfId="1323"/>
    <cellStyle name="Normal 60" xfId="1324"/>
    <cellStyle name="Normal 7" xfId="1325"/>
    <cellStyle name="Normal 7 10" xfId="1326"/>
    <cellStyle name="Normal 7 11" xfId="1327"/>
    <cellStyle name="Normal 7 12" xfId="1328"/>
    <cellStyle name="Normal 7 2" xfId="1329"/>
    <cellStyle name="Normal 7 2 10" xfId="1330"/>
    <cellStyle name="Normal 7 2 2" xfId="1331"/>
    <cellStyle name="Normal 7 2 2 2" xfId="1332"/>
    <cellStyle name="Normal 7 2 2 3" xfId="1333"/>
    <cellStyle name="Normal 7 2 2 4" xfId="1334"/>
    <cellStyle name="Normal 7 2 2_DALYVIAI" xfId="1335"/>
    <cellStyle name="Normal 7 2 3" xfId="1336"/>
    <cellStyle name="Normal 7 2 4" xfId="1337"/>
    <cellStyle name="Normal 7 2 5" xfId="1338"/>
    <cellStyle name="Normal 7 2 6" xfId="1339"/>
    <cellStyle name="Normal 7 2 7" xfId="1340"/>
    <cellStyle name="Normal 7 2 8" xfId="1341"/>
    <cellStyle name="Normal 7 2 9" xfId="1342"/>
    <cellStyle name="Normal 7 2_100 M." xfId="1343"/>
    <cellStyle name="Normal 7 3" xfId="1344"/>
    <cellStyle name="Normal 7 4" xfId="1345"/>
    <cellStyle name="Normal 7 5" xfId="1346"/>
    <cellStyle name="Normal 7 6" xfId="1347"/>
    <cellStyle name="Normal 7 7" xfId="1348"/>
    <cellStyle name="Normal 7 8" xfId="1349"/>
    <cellStyle name="Normal 7 9" xfId="1350"/>
    <cellStyle name="Normal 7_20140201LLAFTaure" xfId="1351"/>
    <cellStyle name="Normal 8" xfId="1352"/>
    <cellStyle name="Normal 8 10" xfId="1353"/>
    <cellStyle name="Normal 8 2" xfId="1354"/>
    <cellStyle name="Normal 8 2 10" xfId="1355"/>
    <cellStyle name="Normal 8 2 2" xfId="1356"/>
    <cellStyle name="Normal 8 2 2 2" xfId="1357"/>
    <cellStyle name="Normal 8 2 2 3" xfId="1358"/>
    <cellStyle name="Normal 8 2 2 4" xfId="1359"/>
    <cellStyle name="Normal 8 2 2_100 M." xfId="1360"/>
    <cellStyle name="Normal 8 2 3" xfId="1361"/>
    <cellStyle name="Normal 8 2 4" xfId="1362"/>
    <cellStyle name="Normal 8 2 5" xfId="1363"/>
    <cellStyle name="Normal 8 2 6" xfId="1364"/>
    <cellStyle name="Normal 8 2 7" xfId="1365"/>
    <cellStyle name="Normal 8 2 8" xfId="1366"/>
    <cellStyle name="Normal 8 2 9" xfId="1367"/>
    <cellStyle name="Normal 8 2_100 M." xfId="1368"/>
    <cellStyle name="Normal 8 3" xfId="1369"/>
    <cellStyle name="Normal 8 4" xfId="1370"/>
    <cellStyle name="Normal 8 4 2" xfId="1371"/>
    <cellStyle name="Normal 8 4 3" xfId="1372"/>
    <cellStyle name="Normal 8 4 4" xfId="1373"/>
    <cellStyle name="Normal 8 4_DALYVIAI" xfId="1374"/>
    <cellStyle name="Normal 8 5" xfId="1375"/>
    <cellStyle name="Normal 8 6" xfId="1376"/>
    <cellStyle name="Normal 8 7" xfId="1377"/>
    <cellStyle name="Normal 8 8" xfId="1378"/>
    <cellStyle name="Normal 8 9" xfId="1379"/>
    <cellStyle name="Normal 8_100 M." xfId="1380"/>
    <cellStyle name="Normal 9" xfId="1381"/>
    <cellStyle name="Normal 9 10" xfId="1382"/>
    <cellStyle name="Normal 9 11" xfId="1383"/>
    <cellStyle name="Normal 9 2" xfId="1384"/>
    <cellStyle name="Normal 9 2 2" xfId="1385"/>
    <cellStyle name="Normal 9 2 3" xfId="1386"/>
    <cellStyle name="Normal 9 2 4" xfId="1387"/>
    <cellStyle name="Normal 9 2 5" xfId="1388"/>
    <cellStyle name="Normal 9 2_100 M." xfId="1389"/>
    <cellStyle name="Normal 9 3" xfId="1390"/>
    <cellStyle name="Normal 9 3 2" xfId="1391"/>
    <cellStyle name="Normal 9 3 2 2" xfId="1392"/>
    <cellStyle name="Normal 9 3 2 3" xfId="1393"/>
    <cellStyle name="Normal 9 3 2 4" xfId="1394"/>
    <cellStyle name="Normal 9 3 2_100 M." xfId="1395"/>
    <cellStyle name="Normal 9 3 3" xfId="1396"/>
    <cellStyle name="Normal 9 3 4" xfId="1397"/>
    <cellStyle name="Normal 9 3 5" xfId="1398"/>
    <cellStyle name="Normal 9 3_100 M." xfId="1399"/>
    <cellStyle name="Normal 9 4" xfId="1400"/>
    <cellStyle name="Normal 9 4 2" xfId="1401"/>
    <cellStyle name="Normal 9 4 3" xfId="1402"/>
    <cellStyle name="Normal 9 4 4" xfId="1403"/>
    <cellStyle name="Normal 9 4_100 M." xfId="1404"/>
    <cellStyle name="Normal 9 5" xfId="1405"/>
    <cellStyle name="Normal 9 5 2" xfId="1406"/>
    <cellStyle name="Normal 9 5 3" xfId="1407"/>
    <cellStyle name="Normal 9 5 4" xfId="1408"/>
    <cellStyle name="Normal 9 5_100 M." xfId="1409"/>
    <cellStyle name="Normal 9 6" xfId="1410"/>
    <cellStyle name="Normal 9 7" xfId="1411"/>
    <cellStyle name="Normal 9 7 2" xfId="1412"/>
    <cellStyle name="Normal 9 7 3" xfId="1413"/>
    <cellStyle name="Normal 9 7 4" xfId="1414"/>
    <cellStyle name="Normal 9 7_DALYVIAI" xfId="1415"/>
    <cellStyle name="Normal 9 8" xfId="1416"/>
    <cellStyle name="Normal 9 9" xfId="1417"/>
    <cellStyle name="Normal 9_100 M." xfId="1418"/>
    <cellStyle name="Normale_Foglio1" xfId="1419"/>
    <cellStyle name="Note" xfId="1420"/>
    <cellStyle name="Note 2" xfId="1421"/>
    <cellStyle name="Output" xfId="1422"/>
    <cellStyle name="Output 2" xfId="1423"/>
    <cellStyle name="Output 2 2" xfId="1424"/>
    <cellStyle name="Output 3" xfId="1425"/>
    <cellStyle name="Paprastas 2" xfId="1426"/>
    <cellStyle name="Paprastas 2 2" xfId="1427"/>
    <cellStyle name="Paprastas 2 3" xfId="1428"/>
    <cellStyle name="Paprastas 2 4" xfId="1429"/>
    <cellStyle name="Paprastas 2_100 M." xfId="1430"/>
    <cellStyle name="Paprastas 3" xfId="1431"/>
    <cellStyle name="Paprastas 3 2" xfId="1432"/>
    <cellStyle name="Paprastas 3_20140201LLAFTaure" xfId="1433"/>
    <cellStyle name="Paprastas_Diskas M" xfId="1434"/>
    <cellStyle name="Paprastas_Diskas V" xfId="1435"/>
    <cellStyle name="Paprastas_Ietis M" xfId="1436"/>
    <cellStyle name="Paprastas_Ietis V" xfId="1437"/>
    <cellStyle name="Paprastas_Kujis M" xfId="1438"/>
    <cellStyle name="Paprastas_Kujis V" xfId="1439"/>
    <cellStyle name="Paryškinimas 1" xfId="1440"/>
    <cellStyle name="Paryškinimas 2" xfId="1441"/>
    <cellStyle name="Paryškinimas 3" xfId="1442"/>
    <cellStyle name="Paryškinimas 4" xfId="1443"/>
    <cellStyle name="Paryškinimas 5" xfId="1444"/>
    <cellStyle name="Paryškinimas 6" xfId="1445"/>
    <cellStyle name="Pastaba" xfId="1446"/>
    <cellStyle name="Pastaba 2" xfId="1447"/>
    <cellStyle name="Pavadinimas" xfId="1448"/>
    <cellStyle name="Pavadinimas 2" xfId="1449"/>
    <cellStyle name="Pavadinimas 3" xfId="1450"/>
    <cellStyle name="Pavadinimas 4" xfId="1451"/>
    <cellStyle name="Pavadinimas_20140201LLAFTaure" xfId="1452"/>
    <cellStyle name="Percent" xfId="1453"/>
    <cellStyle name="Percent [0]" xfId="1454"/>
    <cellStyle name="Percent [0] 2" xfId="1455"/>
    <cellStyle name="Percent [0]_estafetes" xfId="1456"/>
    <cellStyle name="Percent [00]" xfId="1457"/>
    <cellStyle name="Percent [00] 2" xfId="1458"/>
    <cellStyle name="Percent [00]_estafetes" xfId="1459"/>
    <cellStyle name="Percent [2]" xfId="1460"/>
    <cellStyle name="Percent [2] 2" xfId="1461"/>
    <cellStyle name="Percent [2] 2 2" xfId="1462"/>
    <cellStyle name="Percent [2] 3" xfId="1463"/>
    <cellStyle name="Percent [2] 4" xfId="1464"/>
    <cellStyle name="Percent [2] 5" xfId="1465"/>
    <cellStyle name="Percent [2]_estafetes" xfId="1466"/>
    <cellStyle name="PrePop Currency (0)" xfId="1467"/>
    <cellStyle name="PrePop Currency (0) 2" xfId="1468"/>
    <cellStyle name="PrePop Currency (0)_estafetes" xfId="1469"/>
    <cellStyle name="PrePop Currency (2)" xfId="1470"/>
    <cellStyle name="PrePop Currency (2) 2" xfId="1471"/>
    <cellStyle name="PrePop Currency (2)_estafetes" xfId="1472"/>
    <cellStyle name="PrePop Units (0)" xfId="1473"/>
    <cellStyle name="PrePop Units (0) 2" xfId="1474"/>
    <cellStyle name="PrePop Units (0)_estafetes" xfId="1475"/>
    <cellStyle name="PrePop Units (1)" xfId="1476"/>
    <cellStyle name="PrePop Units (1) 2" xfId="1477"/>
    <cellStyle name="PrePop Units (1)_estafetes" xfId="1478"/>
    <cellStyle name="PrePop Units (2)" xfId="1479"/>
    <cellStyle name="PrePop Units (2) 2" xfId="1480"/>
    <cellStyle name="PrePop Units (2)_estafetes" xfId="1481"/>
    <cellStyle name="Skaičiavimas" xfId="1482"/>
    <cellStyle name="Standaard 2" xfId="1483"/>
    <cellStyle name="Style 111111" xfId="1484"/>
    <cellStyle name="Suma" xfId="1485"/>
    <cellStyle name="Suma 2" xfId="1486"/>
    <cellStyle name="Suma 3" xfId="1487"/>
    <cellStyle name="Suma 4" xfId="1488"/>
    <cellStyle name="Suma_20140201LLAFTaure" xfId="1489"/>
    <cellStyle name="Susietas langelis" xfId="1490"/>
    <cellStyle name="Text Indent A" xfId="1491"/>
    <cellStyle name="Text Indent B" xfId="1492"/>
    <cellStyle name="Text Indent B 2" xfId="1493"/>
    <cellStyle name="Text Indent B_estafetes" xfId="1494"/>
    <cellStyle name="Text Indent C" xfId="1495"/>
    <cellStyle name="Text Indent C 2" xfId="1496"/>
    <cellStyle name="Text Indent C_estafetes" xfId="1497"/>
    <cellStyle name="Tikrinimo langelis" xfId="1498"/>
    <cellStyle name="Title" xfId="1499"/>
    <cellStyle name="Title 2" xfId="1500"/>
    <cellStyle name="Title 2 2" xfId="1501"/>
    <cellStyle name="Title 3" xfId="1502"/>
    <cellStyle name="Total" xfId="1503"/>
    <cellStyle name="Total 2" xfId="1504"/>
    <cellStyle name="Total 2 2" xfId="1505"/>
    <cellStyle name="Total 3" xfId="1506"/>
    <cellStyle name="Walutowy [0]_PLDT" xfId="1507"/>
    <cellStyle name="Walutowy_PLDT" xfId="1508"/>
    <cellStyle name="Warning Text" xfId="1509"/>
    <cellStyle name="Warning Text 2" xfId="1510"/>
    <cellStyle name="Warning Text 2 2" xfId="1511"/>
    <cellStyle name="Warning Text 3" xfId="1512"/>
    <cellStyle name="Акцент1" xfId="1513"/>
    <cellStyle name="Акцент2" xfId="1514"/>
    <cellStyle name="Акцент3" xfId="1515"/>
    <cellStyle name="Акцент4" xfId="1516"/>
    <cellStyle name="Акцент5" xfId="1517"/>
    <cellStyle name="Акцент6" xfId="1518"/>
    <cellStyle name="Ввод " xfId="1519"/>
    <cellStyle name="Вывод" xfId="1520"/>
    <cellStyle name="Вычисление" xfId="1521"/>
    <cellStyle name="Заголовок 1" xfId="1522"/>
    <cellStyle name="Заголовок 2" xfId="1523"/>
    <cellStyle name="Заголовок 3" xfId="1524"/>
    <cellStyle name="Заголовок 4" xfId="1525"/>
    <cellStyle name="Итог" xfId="1526"/>
    <cellStyle name="Контрольная ячейка" xfId="1527"/>
    <cellStyle name="Название" xfId="1528"/>
    <cellStyle name="Нейтральный" xfId="1529"/>
    <cellStyle name="Обычный_Итоговый спартакиады 1991-92 г" xfId="1530"/>
    <cellStyle name="Плохой" xfId="1531"/>
    <cellStyle name="Пояснение" xfId="1532"/>
    <cellStyle name="Примечание" xfId="1533"/>
    <cellStyle name="Связанная ячейка" xfId="1534"/>
    <cellStyle name="Текст предупреждения" xfId="1535"/>
    <cellStyle name="Хороший" xfId="15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771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771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104775</xdr:rowOff>
    </xdr:from>
    <xdr:to>
      <xdr:col>14</xdr:col>
      <xdr:colOff>0</xdr:colOff>
      <xdr:row>3</xdr:row>
      <xdr:rowOff>209550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047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14</xdr:col>
      <xdr:colOff>0</xdr:colOff>
      <xdr:row>3</xdr:row>
      <xdr:rowOff>200025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476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104775</xdr:rowOff>
    </xdr:from>
    <xdr:to>
      <xdr:col>14</xdr:col>
      <xdr:colOff>0</xdr:colOff>
      <xdr:row>3</xdr:row>
      <xdr:rowOff>209550</xdr:rowOff>
    </xdr:to>
    <xdr:pic>
      <xdr:nvPicPr>
        <xdr:cNvPr id="2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047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104775</xdr:rowOff>
    </xdr:from>
    <xdr:to>
      <xdr:col>14</xdr:col>
      <xdr:colOff>0</xdr:colOff>
      <xdr:row>3</xdr:row>
      <xdr:rowOff>209550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047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47625</xdr:rowOff>
    </xdr:from>
    <xdr:to>
      <xdr:col>14</xdr:col>
      <xdr:colOff>0</xdr:colOff>
      <xdr:row>3</xdr:row>
      <xdr:rowOff>200025</xdr:rowOff>
    </xdr:to>
    <xdr:pic>
      <xdr:nvPicPr>
        <xdr:cNvPr id="2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47625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104775</xdr:rowOff>
    </xdr:from>
    <xdr:to>
      <xdr:col>14</xdr:col>
      <xdr:colOff>0</xdr:colOff>
      <xdr:row>3</xdr:row>
      <xdr:rowOff>209550</xdr:rowOff>
    </xdr:to>
    <xdr:pic>
      <xdr:nvPicPr>
        <xdr:cNvPr id="3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047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14</xdr:col>
      <xdr:colOff>0</xdr:colOff>
      <xdr:row>3</xdr:row>
      <xdr:rowOff>200025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4762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104775</xdr:rowOff>
    </xdr:from>
    <xdr:to>
      <xdr:col>14</xdr:col>
      <xdr:colOff>0</xdr:colOff>
      <xdr:row>3</xdr:row>
      <xdr:rowOff>209550</xdr:rowOff>
    </xdr:to>
    <xdr:pic>
      <xdr:nvPicPr>
        <xdr:cNvPr id="2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477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47625</xdr:rowOff>
    </xdr:from>
    <xdr:to>
      <xdr:col>14</xdr:col>
      <xdr:colOff>0</xdr:colOff>
      <xdr:row>3</xdr:row>
      <xdr:rowOff>200025</xdr:rowOff>
    </xdr:to>
    <xdr:pic>
      <xdr:nvPicPr>
        <xdr:cNvPr id="3" name="Picture 3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4762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104775</xdr:rowOff>
    </xdr:from>
    <xdr:to>
      <xdr:col>14</xdr:col>
      <xdr:colOff>0</xdr:colOff>
      <xdr:row>3</xdr:row>
      <xdr:rowOff>209550</xdr:rowOff>
    </xdr:to>
    <xdr:pic>
      <xdr:nvPicPr>
        <xdr:cNvPr id="4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477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114300</xdr:rowOff>
    </xdr:from>
    <xdr:to>
      <xdr:col>14</xdr:col>
      <xdr:colOff>0</xdr:colOff>
      <xdr:row>4</xdr:row>
      <xdr:rowOff>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000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47625</xdr:rowOff>
    </xdr:from>
    <xdr:to>
      <xdr:col>14</xdr:col>
      <xdr:colOff>0</xdr:colOff>
      <xdr:row>3</xdr:row>
      <xdr:rowOff>200025</xdr:rowOff>
    </xdr:to>
    <xdr:pic>
      <xdr:nvPicPr>
        <xdr:cNvPr id="2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76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104775</xdr:rowOff>
    </xdr:from>
    <xdr:to>
      <xdr:col>14</xdr:col>
      <xdr:colOff>0</xdr:colOff>
      <xdr:row>3</xdr:row>
      <xdr:rowOff>209550</xdr:rowOff>
    </xdr:to>
    <xdr:pic>
      <xdr:nvPicPr>
        <xdr:cNvPr id="3" name="Picture 3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047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47625</xdr:rowOff>
    </xdr:from>
    <xdr:to>
      <xdr:col>14</xdr:col>
      <xdr:colOff>0</xdr:colOff>
      <xdr:row>3</xdr:row>
      <xdr:rowOff>200025</xdr:rowOff>
    </xdr:to>
    <xdr:pic>
      <xdr:nvPicPr>
        <xdr:cNvPr id="4" name="Picture 4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76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104775</xdr:rowOff>
    </xdr:from>
    <xdr:to>
      <xdr:col>14</xdr:col>
      <xdr:colOff>0</xdr:colOff>
      <xdr:row>3</xdr:row>
      <xdr:rowOff>209550</xdr:rowOff>
    </xdr:to>
    <xdr:pic>
      <xdr:nvPicPr>
        <xdr:cNvPr id="5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047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114300</xdr:rowOff>
    </xdr:from>
    <xdr:to>
      <xdr:col>13</xdr:col>
      <xdr:colOff>0</xdr:colOff>
      <xdr:row>4</xdr:row>
      <xdr:rowOff>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4000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0</xdr:colOff>
      <xdr:row>3</xdr:row>
      <xdr:rowOff>190500</xdr:rowOff>
    </xdr:to>
    <xdr:pic>
      <xdr:nvPicPr>
        <xdr:cNvPr id="2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4762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104775</xdr:rowOff>
    </xdr:from>
    <xdr:to>
      <xdr:col>13</xdr:col>
      <xdr:colOff>0</xdr:colOff>
      <xdr:row>3</xdr:row>
      <xdr:rowOff>190500</xdr:rowOff>
    </xdr:to>
    <xdr:pic>
      <xdr:nvPicPr>
        <xdr:cNvPr id="3" name="Picture 3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47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0</xdr:colOff>
      <xdr:row>3</xdr:row>
      <xdr:rowOff>190500</xdr:rowOff>
    </xdr:to>
    <xdr:pic>
      <xdr:nvPicPr>
        <xdr:cNvPr id="4" name="Picture 4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4762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104775</xdr:rowOff>
    </xdr:from>
    <xdr:to>
      <xdr:col>13</xdr:col>
      <xdr:colOff>0</xdr:colOff>
      <xdr:row>3</xdr:row>
      <xdr:rowOff>190500</xdr:rowOff>
    </xdr:to>
    <xdr:pic>
      <xdr:nvPicPr>
        <xdr:cNvPr id="5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47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30"/>
  <sheetViews>
    <sheetView showZeros="0" zoomScalePageLayoutView="0" workbookViewId="0" topLeftCell="A10">
      <selection activeCell="C33" sqref="C33"/>
    </sheetView>
  </sheetViews>
  <sheetFormatPr defaultColWidth="9.140625" defaultRowHeight="15"/>
  <cols>
    <col min="1" max="1" width="4.421875" style="4" customWidth="1"/>
    <col min="2" max="2" width="5.7109375" style="4" customWidth="1"/>
    <col min="3" max="3" width="26.00390625" style="44" customWidth="1"/>
    <col min="4" max="4" width="12.00390625" style="4" customWidth="1"/>
    <col min="5" max="5" width="10.57421875" style="4" customWidth="1"/>
    <col min="6" max="6" width="8.28125" style="4" customWidth="1"/>
    <col min="7" max="7" width="6.28125" style="11" customWidth="1"/>
    <col min="8" max="13" width="6.7109375" style="8" customWidth="1"/>
    <col min="14" max="14" width="6.7109375" style="45" customWidth="1"/>
    <col min="15" max="16384" width="9.140625" style="4" customWidth="1"/>
  </cols>
  <sheetData>
    <row r="1" spans="1:15" ht="22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0.25">
      <c r="A2" s="1"/>
      <c r="B2" s="1"/>
      <c r="C2" s="6"/>
      <c r="D2" s="5"/>
      <c r="E2" s="5"/>
      <c r="F2" s="5"/>
      <c r="G2" s="65"/>
      <c r="H2" s="65"/>
      <c r="I2" s="65"/>
      <c r="J2" s="65"/>
      <c r="K2" s="65"/>
      <c r="L2" s="4"/>
      <c r="M2" s="4"/>
      <c r="N2" s="8"/>
      <c r="O2" s="3"/>
    </row>
    <row r="3" spans="1:16" ht="18.75">
      <c r="A3" s="2"/>
      <c r="B3" s="2"/>
      <c r="C3" s="6"/>
      <c r="D3" s="5"/>
      <c r="E3" s="5"/>
      <c r="F3" s="5"/>
      <c r="G3" s="4"/>
      <c r="H3" s="4"/>
      <c r="I3" s="4"/>
      <c r="J3" s="4"/>
      <c r="K3" s="4"/>
      <c r="L3" s="170" t="s">
        <v>54</v>
      </c>
      <c r="M3" s="170"/>
      <c r="N3" s="170"/>
      <c r="O3" s="170"/>
      <c r="P3" s="170"/>
    </row>
    <row r="4" spans="1:15" ht="16.5" customHeight="1">
      <c r="A4" s="11"/>
      <c r="B4" s="11"/>
      <c r="C4" s="6" t="s">
        <v>6</v>
      </c>
      <c r="D4" s="5"/>
      <c r="E4" s="5"/>
      <c r="F4" s="5"/>
      <c r="G4" s="4"/>
      <c r="H4" s="4"/>
      <c r="I4" s="4"/>
      <c r="J4" s="4"/>
      <c r="K4" s="4"/>
      <c r="L4" s="4"/>
      <c r="M4" s="4"/>
      <c r="N4" s="8"/>
      <c r="O4" s="3"/>
    </row>
    <row r="5" spans="1:25" s="7" customFormat="1" ht="10.5" customHeight="1">
      <c r="A5" s="8"/>
      <c r="B5" s="8"/>
      <c r="C5" s="9"/>
      <c r="D5" s="8"/>
      <c r="G5" s="8"/>
      <c r="H5" s="10"/>
      <c r="I5" s="8"/>
      <c r="J5" s="8"/>
      <c r="K5" s="8"/>
      <c r="L5" s="8"/>
      <c r="M5" s="8"/>
      <c r="N5" s="8"/>
      <c r="O5" s="3"/>
      <c r="P5" s="8"/>
      <c r="Q5" s="8"/>
      <c r="R5" s="8"/>
      <c r="S5" s="8"/>
      <c r="T5" s="8"/>
      <c r="U5" s="8"/>
      <c r="V5" s="8"/>
      <c r="W5" s="8"/>
      <c r="X5" s="8"/>
      <c r="Y5" s="8"/>
    </row>
    <row r="6" spans="1:14" s="36" customFormat="1" ht="12">
      <c r="A6" s="37" t="s">
        <v>56</v>
      </c>
      <c r="B6" s="38" t="s">
        <v>55</v>
      </c>
      <c r="C6" s="43" t="s">
        <v>2</v>
      </c>
      <c r="D6" s="39" t="s">
        <v>11</v>
      </c>
      <c r="E6" s="80" t="s">
        <v>5</v>
      </c>
      <c r="F6" s="38" t="s">
        <v>60</v>
      </c>
      <c r="G6" s="64" t="s">
        <v>4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8" t="s">
        <v>3</v>
      </c>
    </row>
    <row r="7" spans="1:14" ht="19.5" customHeight="1">
      <c r="A7" s="40">
        <v>1</v>
      </c>
      <c r="B7" s="84">
        <v>68</v>
      </c>
      <c r="C7" s="139" t="s">
        <v>159</v>
      </c>
      <c r="D7" s="133" t="s">
        <v>226</v>
      </c>
      <c r="E7" s="111" t="s">
        <v>15</v>
      </c>
      <c r="F7" s="133" t="s">
        <v>160</v>
      </c>
      <c r="G7" s="66">
        <f>IF(ISBLANK(N7),"",TRUNC(0.04384*(N7+675)^2)-20000)</f>
        <v>-26</v>
      </c>
      <c r="H7" s="41"/>
      <c r="I7" s="41"/>
      <c r="J7" s="41"/>
      <c r="K7" s="41"/>
      <c r="L7" s="41"/>
      <c r="M7" s="41"/>
      <c r="N7" s="42">
        <f>MAX(H7:J7,K7:M7)</f>
        <v>0</v>
      </c>
    </row>
    <row r="8" spans="1:14" ht="19.5" customHeight="1">
      <c r="A8" s="40">
        <v>2</v>
      </c>
      <c r="B8" s="84">
        <v>1</v>
      </c>
      <c r="C8" s="127" t="s">
        <v>61</v>
      </c>
      <c r="D8" s="137"/>
      <c r="E8" s="111" t="s">
        <v>13</v>
      </c>
      <c r="F8" s="133"/>
      <c r="G8" s="66">
        <f>IF(ISBLANK(N8),"",TRUNC(0.04384*(N8+675)^2)-20000)</f>
        <v>-26</v>
      </c>
      <c r="H8" s="41"/>
      <c r="I8" s="41"/>
      <c r="J8" s="41"/>
      <c r="K8" s="41"/>
      <c r="L8" s="41"/>
      <c r="M8" s="41"/>
      <c r="N8" s="42">
        <f>MAX(H8:J8,K8:M8)</f>
        <v>0</v>
      </c>
    </row>
    <row r="9" spans="1:14" ht="19.5" customHeight="1">
      <c r="A9" s="40">
        <v>3</v>
      </c>
      <c r="B9" s="84">
        <v>34</v>
      </c>
      <c r="C9" s="125" t="s">
        <v>93</v>
      </c>
      <c r="D9" s="136">
        <v>30362</v>
      </c>
      <c r="E9" s="111" t="s">
        <v>14</v>
      </c>
      <c r="F9" s="140" t="s">
        <v>100</v>
      </c>
      <c r="G9" s="66">
        <f>IF(ISBLANK(N9),"",TRUNC(0.04384*(N9+675)^2)-20000)</f>
        <v>-26</v>
      </c>
      <c r="H9" s="41"/>
      <c r="I9" s="41"/>
      <c r="J9" s="41"/>
      <c r="K9" s="41"/>
      <c r="L9" s="41"/>
      <c r="M9" s="41"/>
      <c r="N9" s="42">
        <f>MAX(H9:J9,K9:M9)</f>
        <v>0</v>
      </c>
    </row>
    <row r="10" spans="2:6" ht="12.75">
      <c r="B10" s="45"/>
      <c r="F10" s="8"/>
    </row>
    <row r="11" spans="1:14" ht="18.75">
      <c r="A11" s="11"/>
      <c r="B11" s="45"/>
      <c r="C11" s="6" t="s">
        <v>27</v>
      </c>
      <c r="D11" s="5"/>
      <c r="E11" s="5"/>
      <c r="F11" s="5"/>
      <c r="G11" s="4"/>
      <c r="H11" s="4"/>
      <c r="I11" s="4"/>
      <c r="J11" s="4"/>
      <c r="K11" s="4"/>
      <c r="L11" s="4"/>
      <c r="M11" s="4"/>
      <c r="N11" s="8"/>
    </row>
    <row r="12" spans="1:14" ht="13.5" customHeight="1">
      <c r="A12" s="8"/>
      <c r="B12" s="45"/>
      <c r="C12" s="9"/>
      <c r="D12" s="8"/>
      <c r="E12" s="7"/>
      <c r="F12" s="7"/>
      <c r="G12" s="8"/>
      <c r="H12" s="10"/>
      <c r="N12" s="8"/>
    </row>
    <row r="13" spans="1:14" ht="12.75">
      <c r="A13" s="37" t="s">
        <v>56</v>
      </c>
      <c r="B13" s="85" t="s">
        <v>55</v>
      </c>
      <c r="C13" s="43" t="s">
        <v>2</v>
      </c>
      <c r="D13" s="39" t="s">
        <v>11</v>
      </c>
      <c r="E13" s="80" t="s">
        <v>5</v>
      </c>
      <c r="F13" s="38" t="s">
        <v>60</v>
      </c>
      <c r="G13" s="64" t="s">
        <v>4</v>
      </c>
      <c r="H13" s="37">
        <v>1</v>
      </c>
      <c r="I13" s="37">
        <v>2</v>
      </c>
      <c r="J13" s="37">
        <v>3</v>
      </c>
      <c r="K13" s="37">
        <v>4</v>
      </c>
      <c r="L13" s="37">
        <v>5</v>
      </c>
      <c r="M13" s="37">
        <v>6</v>
      </c>
      <c r="N13" s="38" t="s">
        <v>3</v>
      </c>
    </row>
    <row r="14" spans="1:14" ht="18.75" customHeight="1">
      <c r="A14" s="40">
        <v>1</v>
      </c>
      <c r="B14" s="84">
        <v>35</v>
      </c>
      <c r="C14" s="125" t="s">
        <v>94</v>
      </c>
      <c r="D14" s="124">
        <v>35021</v>
      </c>
      <c r="E14" s="111" t="s">
        <v>14</v>
      </c>
      <c r="F14" s="141" t="s">
        <v>95</v>
      </c>
      <c r="G14" s="66">
        <f>IF(ISBLANK(N14),"",TRUNC(0.04384*(N14+675)^2)-20000)</f>
        <v>-26</v>
      </c>
      <c r="H14" s="41"/>
      <c r="I14" s="41"/>
      <c r="J14" s="41"/>
      <c r="K14" s="41"/>
      <c r="L14" s="41"/>
      <c r="M14" s="41"/>
      <c r="N14" s="42">
        <f>MAX(H14:J14,K14:M14)</f>
        <v>0</v>
      </c>
    </row>
    <row r="15" spans="1:14" ht="18.75" customHeight="1">
      <c r="A15" s="40">
        <v>2</v>
      </c>
      <c r="B15" s="84">
        <v>69</v>
      </c>
      <c r="C15" s="105" t="s">
        <v>161</v>
      </c>
      <c r="D15" s="106" t="s">
        <v>227</v>
      </c>
      <c r="E15" s="111" t="s">
        <v>15</v>
      </c>
      <c r="F15" s="120" t="s">
        <v>162</v>
      </c>
      <c r="G15" s="66">
        <f>IF(ISBLANK(N15),"",TRUNC(0.04384*(N15+675)^2)-20000)</f>
        <v>-26</v>
      </c>
      <c r="H15" s="41"/>
      <c r="I15" s="41"/>
      <c r="J15" s="41"/>
      <c r="K15" s="41"/>
      <c r="L15" s="41"/>
      <c r="M15" s="41"/>
      <c r="N15" s="42">
        <f>MAX(H15:J15,K15:M15)</f>
        <v>0</v>
      </c>
    </row>
    <row r="16" spans="1:14" ht="18.75" customHeight="1">
      <c r="A16" s="40">
        <v>3</v>
      </c>
      <c r="B16" s="84">
        <v>2</v>
      </c>
      <c r="C16" s="127" t="s">
        <v>62</v>
      </c>
      <c r="D16" s="97"/>
      <c r="E16" s="111" t="s">
        <v>13</v>
      </c>
      <c r="F16" s="133"/>
      <c r="G16" s="66">
        <f>IF(ISBLANK(N16),"",TRUNC(0.04384*(N16+675)^2)-20000)</f>
        <v>-26</v>
      </c>
      <c r="H16" s="41"/>
      <c r="I16" s="41"/>
      <c r="J16" s="41"/>
      <c r="K16" s="41"/>
      <c r="L16" s="41"/>
      <c r="M16" s="41"/>
      <c r="N16" s="42">
        <f>MAX(H16:J16,K16:M16)</f>
        <v>0</v>
      </c>
    </row>
    <row r="17" spans="2:6" ht="12.75">
      <c r="B17" s="45"/>
      <c r="F17" s="8"/>
    </row>
    <row r="18" spans="1:14" ht="18.75">
      <c r="A18" s="11"/>
      <c r="B18" s="45"/>
      <c r="C18" s="6" t="s">
        <v>28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8"/>
    </row>
    <row r="19" spans="1:14" ht="9.75" customHeight="1">
      <c r="A19" s="8"/>
      <c r="B19" s="45"/>
      <c r="C19" s="9"/>
      <c r="D19" s="8"/>
      <c r="E19" s="7"/>
      <c r="F19" s="7"/>
      <c r="G19" s="8"/>
      <c r="H19" s="10"/>
      <c r="N19" s="8"/>
    </row>
    <row r="20" spans="1:14" ht="12.75">
      <c r="A20" s="37" t="s">
        <v>56</v>
      </c>
      <c r="B20" s="85" t="s">
        <v>55</v>
      </c>
      <c r="C20" s="43" t="s">
        <v>2</v>
      </c>
      <c r="D20" s="39" t="s">
        <v>11</v>
      </c>
      <c r="E20" s="80" t="s">
        <v>5</v>
      </c>
      <c r="F20" s="38" t="s">
        <v>60</v>
      </c>
      <c r="G20" s="64" t="s">
        <v>4</v>
      </c>
      <c r="H20" s="37">
        <v>1</v>
      </c>
      <c r="I20" s="37">
        <v>2</v>
      </c>
      <c r="J20" s="37">
        <v>3</v>
      </c>
      <c r="K20" s="37">
        <v>4</v>
      </c>
      <c r="L20" s="37">
        <v>5</v>
      </c>
      <c r="M20" s="37">
        <v>6</v>
      </c>
      <c r="N20" s="38" t="s">
        <v>3</v>
      </c>
    </row>
    <row r="21" spans="1:14" ht="19.5" customHeight="1">
      <c r="A21" s="40">
        <v>1</v>
      </c>
      <c r="B21" s="84">
        <v>3</v>
      </c>
      <c r="C21" s="127" t="s">
        <v>63</v>
      </c>
      <c r="D21" s="97"/>
      <c r="E21" s="111" t="s">
        <v>13</v>
      </c>
      <c r="F21" s="112"/>
      <c r="G21" s="66">
        <f>IF(ISBLANK(N21),"",TRUNC(0.04384*(N21+675)^2)-20000)</f>
        <v>-26</v>
      </c>
      <c r="H21" s="41"/>
      <c r="I21" s="41"/>
      <c r="J21" s="41"/>
      <c r="K21" s="41"/>
      <c r="L21" s="41"/>
      <c r="M21" s="41"/>
      <c r="N21" s="42">
        <f>MAX(H21:J21,K21:M21)</f>
        <v>0</v>
      </c>
    </row>
    <row r="22" spans="1:14" ht="19.5" customHeight="1">
      <c r="A22" s="40">
        <v>2</v>
      </c>
      <c r="B22" s="84">
        <v>70</v>
      </c>
      <c r="C22" s="105" t="s">
        <v>163</v>
      </c>
      <c r="D22" s="106" t="s">
        <v>228</v>
      </c>
      <c r="E22" s="111" t="s">
        <v>15</v>
      </c>
      <c r="F22" s="106" t="s">
        <v>164</v>
      </c>
      <c r="G22" s="66">
        <f>IF(ISBLANK(N22),"",TRUNC(0.04384*(N22+675)^2)-20000)</f>
        <v>-26</v>
      </c>
      <c r="H22" s="41"/>
      <c r="I22" s="41"/>
      <c r="J22" s="41"/>
      <c r="K22" s="41"/>
      <c r="L22" s="41"/>
      <c r="M22" s="41"/>
      <c r="N22" s="42">
        <f>MAX(H22:J22,K22:M22)</f>
        <v>0</v>
      </c>
    </row>
    <row r="23" spans="1:14" ht="19.5" customHeight="1">
      <c r="A23" s="40">
        <v>3</v>
      </c>
      <c r="B23" s="84">
        <v>36</v>
      </c>
      <c r="C23" s="125" t="s">
        <v>96</v>
      </c>
      <c r="D23" s="124">
        <v>35940</v>
      </c>
      <c r="E23" s="111" t="s">
        <v>14</v>
      </c>
      <c r="F23" s="117" t="s">
        <v>97</v>
      </c>
      <c r="G23" s="66">
        <f>IF(ISBLANK(N23),"",TRUNC(0.04384*(N23+675)^2)-20000)</f>
        <v>-26</v>
      </c>
      <c r="H23" s="41"/>
      <c r="I23" s="41"/>
      <c r="J23" s="41"/>
      <c r="K23" s="41"/>
      <c r="L23" s="41"/>
      <c r="M23" s="41"/>
      <c r="N23" s="42">
        <f>MAX(H23:J23,K23:M23)</f>
        <v>0</v>
      </c>
    </row>
    <row r="24" spans="2:6" ht="12.75">
      <c r="B24" s="45"/>
      <c r="F24" s="8"/>
    </row>
    <row r="25" spans="1:14" ht="18.75">
      <c r="A25" s="11"/>
      <c r="B25" s="45"/>
      <c r="C25" s="6" t="s">
        <v>59</v>
      </c>
      <c r="D25" s="5"/>
      <c r="E25" s="5"/>
      <c r="F25" s="5"/>
      <c r="G25" s="4"/>
      <c r="H25" s="4"/>
      <c r="I25" s="4"/>
      <c r="J25" s="4"/>
      <c r="K25" s="4"/>
      <c r="L25" s="4"/>
      <c r="M25" s="4"/>
      <c r="N25" s="8"/>
    </row>
    <row r="26" spans="1:14" ht="8.25" customHeight="1">
      <c r="A26" s="8"/>
      <c r="B26" s="45"/>
      <c r="C26" s="9"/>
      <c r="D26" s="8"/>
      <c r="E26" s="7"/>
      <c r="F26" s="7"/>
      <c r="G26" s="8"/>
      <c r="H26" s="10"/>
      <c r="N26" s="8"/>
    </row>
    <row r="27" spans="1:14" ht="12.75">
      <c r="A27" s="37" t="s">
        <v>56</v>
      </c>
      <c r="B27" s="85" t="s">
        <v>55</v>
      </c>
      <c r="C27" s="43" t="s">
        <v>2</v>
      </c>
      <c r="D27" s="39" t="s">
        <v>11</v>
      </c>
      <c r="E27" s="80" t="s">
        <v>5</v>
      </c>
      <c r="F27" s="38" t="s">
        <v>60</v>
      </c>
      <c r="G27" s="64" t="s">
        <v>4</v>
      </c>
      <c r="H27" s="37">
        <v>1</v>
      </c>
      <c r="I27" s="37">
        <v>2</v>
      </c>
      <c r="J27" s="37">
        <v>3</v>
      </c>
      <c r="K27" s="37">
        <v>4</v>
      </c>
      <c r="L27" s="37">
        <v>5</v>
      </c>
      <c r="M27" s="37">
        <v>6</v>
      </c>
      <c r="N27" s="38" t="s">
        <v>3</v>
      </c>
    </row>
    <row r="28" spans="1:14" ht="19.5" customHeight="1">
      <c r="A28" s="40">
        <v>1</v>
      </c>
      <c r="B28" s="84">
        <v>71</v>
      </c>
      <c r="C28" s="143" t="s">
        <v>165</v>
      </c>
      <c r="D28" s="144" t="s">
        <v>229</v>
      </c>
      <c r="E28" s="111" t="s">
        <v>15</v>
      </c>
      <c r="F28" s="145" t="s">
        <v>166</v>
      </c>
      <c r="G28" s="66">
        <f>IF(ISBLANK(N28),"",TRUNC(0.04384*(N28+675)^2)-20000)</f>
        <v>-26</v>
      </c>
      <c r="H28" s="41"/>
      <c r="I28" s="41"/>
      <c r="J28" s="41"/>
      <c r="K28" s="41"/>
      <c r="L28" s="41"/>
      <c r="M28" s="41"/>
      <c r="N28" s="42">
        <f>MAX(H28:J28,K28:M28)</f>
        <v>0</v>
      </c>
    </row>
    <row r="29" spans="1:14" ht="19.5" customHeight="1">
      <c r="A29" s="40">
        <v>2</v>
      </c>
      <c r="B29" s="84">
        <v>37</v>
      </c>
      <c r="C29" s="125" t="s">
        <v>98</v>
      </c>
      <c r="D29" s="124">
        <v>37175</v>
      </c>
      <c r="E29" s="111" t="s">
        <v>14</v>
      </c>
      <c r="F29" s="133" t="s">
        <v>99</v>
      </c>
      <c r="G29" s="66">
        <f>IF(ISBLANK(N29),"",TRUNC(0.04384*(N29+675)^2)-20000)</f>
        <v>-26</v>
      </c>
      <c r="H29" s="41"/>
      <c r="I29" s="41"/>
      <c r="J29" s="41"/>
      <c r="K29" s="41"/>
      <c r="L29" s="41"/>
      <c r="M29" s="41"/>
      <c r="N29" s="42">
        <f>MAX(H29:J29,K29:M29)</f>
        <v>0</v>
      </c>
    </row>
    <row r="30" spans="1:14" ht="19.5" customHeight="1">
      <c r="A30" s="40">
        <v>3</v>
      </c>
      <c r="B30" s="84">
        <v>4</v>
      </c>
      <c r="C30" s="127" t="s">
        <v>64</v>
      </c>
      <c r="D30" s="97"/>
      <c r="E30" s="111" t="s">
        <v>13</v>
      </c>
      <c r="F30" s="112"/>
      <c r="G30" s="66">
        <f>IF(ISBLANK(N30),"",TRUNC(0.04384*(N30+675)^2)-20000)</f>
        <v>-26</v>
      </c>
      <c r="H30" s="41"/>
      <c r="I30" s="41"/>
      <c r="J30" s="41"/>
      <c r="K30" s="41"/>
      <c r="L30" s="41"/>
      <c r="M30" s="41"/>
      <c r="N30" s="42">
        <f>MAX(H30:J30,K30:M30)</f>
        <v>0</v>
      </c>
    </row>
  </sheetData>
  <sheetProtection/>
  <mergeCells count="2">
    <mergeCell ref="L3:P3"/>
    <mergeCell ref="A1:O1"/>
  </mergeCells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33"/>
  <sheetViews>
    <sheetView showZeros="0" zoomScalePageLayoutView="0" workbookViewId="0" topLeftCell="A12">
      <selection activeCell="N7" sqref="N7"/>
    </sheetView>
  </sheetViews>
  <sheetFormatPr defaultColWidth="9.140625" defaultRowHeight="15"/>
  <cols>
    <col min="1" max="1" width="4.421875" style="4" customWidth="1"/>
    <col min="2" max="2" width="5.7109375" style="4" customWidth="1"/>
    <col min="3" max="3" width="26.00390625" style="44" customWidth="1"/>
    <col min="4" max="4" width="12.00390625" style="4" customWidth="1"/>
    <col min="5" max="5" width="10.57421875" style="4" customWidth="1"/>
    <col min="6" max="6" width="8.57421875" style="4" customWidth="1"/>
    <col min="7" max="7" width="6.28125" style="11" customWidth="1"/>
    <col min="8" max="13" width="6.7109375" style="8" customWidth="1"/>
    <col min="14" max="14" width="6.7109375" style="45" customWidth="1"/>
    <col min="15" max="16384" width="9.140625" style="4" customWidth="1"/>
  </cols>
  <sheetData>
    <row r="1" spans="1:15" ht="22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0.25">
      <c r="A2" s="1"/>
      <c r="B2" s="1"/>
      <c r="C2" s="6"/>
      <c r="D2" s="5"/>
      <c r="E2" s="5"/>
      <c r="F2" s="5"/>
      <c r="G2" s="65"/>
      <c r="H2" s="65"/>
      <c r="I2" s="65"/>
      <c r="J2" s="65"/>
      <c r="K2" s="65"/>
      <c r="L2" s="4"/>
      <c r="M2" s="4"/>
      <c r="N2" s="8"/>
      <c r="O2" s="3"/>
    </row>
    <row r="3" spans="1:16" ht="18.75">
      <c r="A3" s="2"/>
      <c r="B3" s="2"/>
      <c r="C3" s="6"/>
      <c r="D3" s="5"/>
      <c r="E3" s="5"/>
      <c r="F3" s="5"/>
      <c r="G3" s="4"/>
      <c r="H3" s="4"/>
      <c r="I3" s="4"/>
      <c r="J3" s="4"/>
      <c r="K3" s="4"/>
      <c r="L3" s="170" t="s">
        <v>54</v>
      </c>
      <c r="M3" s="170"/>
      <c r="N3" s="170"/>
      <c r="O3" s="170"/>
      <c r="P3" s="170"/>
    </row>
    <row r="4" spans="1:15" ht="16.5" customHeight="1">
      <c r="A4" s="11"/>
      <c r="B4" s="11"/>
      <c r="C4" s="6" t="s">
        <v>1</v>
      </c>
      <c r="D4" s="5"/>
      <c r="E4" s="5"/>
      <c r="F4" s="5"/>
      <c r="G4" s="4"/>
      <c r="H4" s="4"/>
      <c r="I4" s="4"/>
      <c r="J4" s="4"/>
      <c r="K4" s="4"/>
      <c r="L4" s="4"/>
      <c r="M4" s="4"/>
      <c r="N4" s="8"/>
      <c r="O4" s="3"/>
    </row>
    <row r="5" spans="1:25" s="7" customFormat="1" ht="10.5" customHeight="1">
      <c r="A5" s="8"/>
      <c r="B5" s="8"/>
      <c r="C5" s="9"/>
      <c r="D5" s="8"/>
      <c r="G5" s="8"/>
      <c r="H5" s="10"/>
      <c r="I5" s="8"/>
      <c r="J5" s="8"/>
      <c r="K5" s="8"/>
      <c r="L5" s="8"/>
      <c r="M5" s="8"/>
      <c r="N5" s="8"/>
      <c r="O5" s="3"/>
      <c r="P5" s="8"/>
      <c r="Q5" s="8"/>
      <c r="R5" s="8"/>
      <c r="S5" s="8"/>
      <c r="T5" s="8"/>
      <c r="U5" s="8"/>
      <c r="V5" s="8"/>
      <c r="W5" s="8"/>
      <c r="X5" s="8"/>
      <c r="Y5" s="8"/>
    </row>
    <row r="6" spans="1:14" s="104" customFormat="1" ht="12">
      <c r="A6" s="64" t="s">
        <v>56</v>
      </c>
      <c r="B6" s="85" t="s">
        <v>55</v>
      </c>
      <c r="C6" s="101" t="s">
        <v>2</v>
      </c>
      <c r="D6" s="102" t="s">
        <v>11</v>
      </c>
      <c r="E6" s="103" t="s">
        <v>5</v>
      </c>
      <c r="F6" s="85" t="s">
        <v>60</v>
      </c>
      <c r="G6" s="64" t="s">
        <v>4</v>
      </c>
      <c r="H6" s="64">
        <v>1</v>
      </c>
      <c r="I6" s="64">
        <v>2</v>
      </c>
      <c r="J6" s="64">
        <v>3</v>
      </c>
      <c r="K6" s="64">
        <v>4</v>
      </c>
      <c r="L6" s="64">
        <v>5</v>
      </c>
      <c r="M6" s="64">
        <v>6</v>
      </c>
      <c r="N6" s="85" t="s">
        <v>3</v>
      </c>
    </row>
    <row r="7" spans="1:14" ht="19.5" customHeight="1">
      <c r="A7" s="40">
        <v>1</v>
      </c>
      <c r="B7" s="98">
        <v>83</v>
      </c>
      <c r="C7" s="105" t="s">
        <v>190</v>
      </c>
      <c r="D7" s="120" t="s">
        <v>221</v>
      </c>
      <c r="E7" s="107" t="s">
        <v>15</v>
      </c>
      <c r="F7" s="106" t="s">
        <v>192</v>
      </c>
      <c r="G7" s="66">
        <f>IF(ISBLANK(N7),"",TRUNC(0.04384*(N7+675)^2)-20000)</f>
        <v>-26</v>
      </c>
      <c r="H7" s="41"/>
      <c r="I7" s="41"/>
      <c r="J7" s="41"/>
      <c r="K7" s="41"/>
      <c r="L7" s="41"/>
      <c r="M7" s="41"/>
      <c r="N7" s="42">
        <f>MAX(H7:J7,K7:M7)</f>
        <v>0</v>
      </c>
    </row>
    <row r="8" spans="1:14" ht="19.5" customHeight="1">
      <c r="A8" s="40">
        <v>2</v>
      </c>
      <c r="B8" s="84">
        <v>17</v>
      </c>
      <c r="C8" s="128" t="s">
        <v>75</v>
      </c>
      <c r="D8" s="121"/>
      <c r="E8" s="108" t="s">
        <v>13</v>
      </c>
      <c r="F8" s="109"/>
      <c r="G8" s="66">
        <f>IF(ISBLANK(N8),"",TRUNC(0.04384*(N8+675)^2)-20000)</f>
        <v>-26</v>
      </c>
      <c r="H8" s="41"/>
      <c r="I8" s="41"/>
      <c r="J8" s="41"/>
      <c r="K8" s="41"/>
      <c r="L8" s="41"/>
      <c r="M8" s="41"/>
      <c r="N8" s="42">
        <f>MAX(H8:J8,K8:M8)</f>
        <v>0</v>
      </c>
    </row>
    <row r="9" spans="1:14" ht="19.5" customHeight="1">
      <c r="A9" s="90">
        <v>3</v>
      </c>
      <c r="B9" s="91">
        <v>50</v>
      </c>
      <c r="C9" s="129" t="s">
        <v>123</v>
      </c>
      <c r="D9" s="122">
        <v>30415</v>
      </c>
      <c r="E9" s="110" t="s">
        <v>14</v>
      </c>
      <c r="F9" s="117" t="s">
        <v>124</v>
      </c>
      <c r="G9" s="94">
        <f>IF(ISBLANK(N9),"",TRUNC(0.04384*(N9+675)^2)-20000)</f>
        <v>-26</v>
      </c>
      <c r="H9" s="95"/>
      <c r="I9" s="95"/>
      <c r="J9" s="95"/>
      <c r="K9" s="95"/>
      <c r="L9" s="95"/>
      <c r="M9" s="95"/>
      <c r="N9" s="96">
        <f>MAX(H9:J9,K9:M9)</f>
        <v>0</v>
      </c>
    </row>
    <row r="10" spans="1:14" ht="19.5" customHeight="1">
      <c r="A10" s="92"/>
      <c r="B10" s="93">
        <v>54</v>
      </c>
      <c r="C10" s="113" t="s">
        <v>222</v>
      </c>
      <c r="D10" s="123" t="s">
        <v>131</v>
      </c>
      <c r="E10" s="107" t="s">
        <v>14</v>
      </c>
      <c r="F10" s="118" t="s">
        <v>132</v>
      </c>
      <c r="G10" s="66"/>
      <c r="H10" s="41"/>
      <c r="I10" s="41"/>
      <c r="J10" s="41"/>
      <c r="K10" s="41"/>
      <c r="L10" s="41"/>
      <c r="M10" s="41"/>
      <c r="N10" s="96">
        <f>MAX(H10:J10,K10:M10)</f>
        <v>0</v>
      </c>
    </row>
    <row r="11" spans="1:14" ht="19.5" customHeight="1">
      <c r="A11" s="92"/>
      <c r="B11" s="93">
        <v>55</v>
      </c>
      <c r="C11" s="113" t="s">
        <v>133</v>
      </c>
      <c r="D11" s="123" t="s">
        <v>134</v>
      </c>
      <c r="E11" s="107" t="s">
        <v>14</v>
      </c>
      <c r="F11" s="119" t="s">
        <v>135</v>
      </c>
      <c r="G11" s="66"/>
      <c r="H11" s="41"/>
      <c r="I11" s="41"/>
      <c r="J11" s="41"/>
      <c r="K11" s="41"/>
      <c r="L11" s="41"/>
      <c r="M11" s="41"/>
      <c r="N11" s="42">
        <f>MAX(H11:J11,K11:M11)</f>
        <v>0</v>
      </c>
    </row>
    <row r="12" ht="12.75">
      <c r="F12" s="8"/>
    </row>
    <row r="13" spans="1:14" ht="18.75">
      <c r="A13" s="11"/>
      <c r="B13" s="11"/>
      <c r="C13" s="6" t="s">
        <v>21</v>
      </c>
      <c r="D13" s="5"/>
      <c r="E13" s="5"/>
      <c r="F13" s="5"/>
      <c r="G13" s="4"/>
      <c r="H13" s="4"/>
      <c r="I13" s="4"/>
      <c r="J13" s="4"/>
      <c r="K13" s="4"/>
      <c r="L13" s="4"/>
      <c r="M13" s="4"/>
      <c r="N13" s="8"/>
    </row>
    <row r="14" spans="1:14" ht="13.5" customHeight="1">
      <c r="A14" s="8"/>
      <c r="B14" s="8"/>
      <c r="C14" s="9"/>
      <c r="D14" s="8"/>
      <c r="E14" s="7"/>
      <c r="F14" s="7"/>
      <c r="G14" s="8"/>
      <c r="H14" s="10"/>
      <c r="N14" s="8"/>
    </row>
    <row r="15" spans="1:14" ht="12.75">
      <c r="A15" s="64" t="s">
        <v>56</v>
      </c>
      <c r="B15" s="85" t="s">
        <v>55</v>
      </c>
      <c r="C15" s="101" t="s">
        <v>2</v>
      </c>
      <c r="D15" s="102" t="s">
        <v>11</v>
      </c>
      <c r="E15" s="103" t="s">
        <v>5</v>
      </c>
      <c r="F15" s="85" t="s">
        <v>60</v>
      </c>
      <c r="G15" s="64" t="s">
        <v>4</v>
      </c>
      <c r="H15" s="64">
        <v>1</v>
      </c>
      <c r="I15" s="64">
        <v>2</v>
      </c>
      <c r="J15" s="64">
        <v>3</v>
      </c>
      <c r="K15" s="64">
        <v>4</v>
      </c>
      <c r="L15" s="64">
        <v>5</v>
      </c>
      <c r="M15" s="64">
        <v>6</v>
      </c>
      <c r="N15" s="85" t="s">
        <v>3</v>
      </c>
    </row>
    <row r="16" spans="1:14" ht="18.75" customHeight="1">
      <c r="A16" s="40">
        <v>1</v>
      </c>
      <c r="B16" s="84">
        <v>51</v>
      </c>
      <c r="C16" s="125" t="s">
        <v>125</v>
      </c>
      <c r="D16" s="124">
        <v>35540</v>
      </c>
      <c r="E16" s="111" t="s">
        <v>14</v>
      </c>
      <c r="F16" s="126" t="s">
        <v>126</v>
      </c>
      <c r="G16" s="66">
        <f>IF(ISBLANK(N16),"",TRUNC(0.04384*(N16+675)^2)-20000)</f>
        <v>-26</v>
      </c>
      <c r="H16" s="41"/>
      <c r="I16" s="41"/>
      <c r="J16" s="41"/>
      <c r="K16" s="41"/>
      <c r="L16" s="41"/>
      <c r="M16" s="41"/>
      <c r="N16" s="42">
        <f>MAX(H16:J16,K16:M16)</f>
        <v>0</v>
      </c>
    </row>
    <row r="17" spans="1:14" ht="18.75" customHeight="1">
      <c r="A17" s="40">
        <v>2</v>
      </c>
      <c r="B17" s="84">
        <v>84</v>
      </c>
      <c r="C17" s="105" t="s">
        <v>193</v>
      </c>
      <c r="D17" s="106" t="s">
        <v>223</v>
      </c>
      <c r="E17" s="111" t="s">
        <v>15</v>
      </c>
      <c r="F17" s="106" t="s">
        <v>194</v>
      </c>
      <c r="G17" s="66">
        <f>IF(ISBLANK(N17),"",TRUNC(0.04384*(N17+675)^2)-20000)</f>
        <v>-26</v>
      </c>
      <c r="H17" s="41"/>
      <c r="I17" s="41"/>
      <c r="J17" s="41"/>
      <c r="K17" s="41"/>
      <c r="L17" s="41"/>
      <c r="M17" s="41"/>
      <c r="N17" s="42">
        <f>MAX(H17:J17,K17:M17)</f>
        <v>0</v>
      </c>
    </row>
    <row r="18" spans="1:14" ht="18.75" customHeight="1">
      <c r="A18" s="40">
        <v>3</v>
      </c>
      <c r="B18" s="84">
        <v>18</v>
      </c>
      <c r="C18" s="127" t="s">
        <v>76</v>
      </c>
      <c r="D18" s="97"/>
      <c r="E18" s="111" t="s">
        <v>13</v>
      </c>
      <c r="F18" s="112"/>
      <c r="G18" s="66">
        <f>IF(ISBLANK(N18),"",TRUNC(0.04384*(N18+675)^2)-20000)</f>
        <v>-26</v>
      </c>
      <c r="H18" s="41"/>
      <c r="I18" s="41"/>
      <c r="J18" s="41"/>
      <c r="K18" s="41"/>
      <c r="L18" s="41"/>
      <c r="M18" s="41"/>
      <c r="N18" s="42">
        <f>MAX(H18:J18,K18:M18)</f>
        <v>0</v>
      </c>
    </row>
    <row r="19" ht="12.75">
      <c r="F19" s="8"/>
    </row>
    <row r="20" spans="1:14" ht="18.75">
      <c r="A20" s="11"/>
      <c r="B20" s="11"/>
      <c r="C20" s="6" t="s">
        <v>57</v>
      </c>
      <c r="D20" s="5"/>
      <c r="E20" s="5"/>
      <c r="F20" s="5"/>
      <c r="G20" s="4"/>
      <c r="H20" s="4"/>
      <c r="I20" s="4"/>
      <c r="J20" s="4"/>
      <c r="K20" s="4"/>
      <c r="L20" s="4"/>
      <c r="M20" s="4"/>
      <c r="N20" s="8"/>
    </row>
    <row r="21" spans="1:14" ht="9.75" customHeight="1">
      <c r="A21" s="8"/>
      <c r="B21" s="8"/>
      <c r="C21" s="9"/>
      <c r="D21" s="8"/>
      <c r="E21" s="7"/>
      <c r="F21" s="7"/>
      <c r="G21" s="8"/>
      <c r="H21" s="10"/>
      <c r="N21" s="8"/>
    </row>
    <row r="22" spans="1:14" ht="12.75">
      <c r="A22" s="64" t="s">
        <v>56</v>
      </c>
      <c r="B22" s="85" t="s">
        <v>55</v>
      </c>
      <c r="C22" s="101" t="s">
        <v>2</v>
      </c>
      <c r="D22" s="102" t="s">
        <v>11</v>
      </c>
      <c r="E22" s="103" t="s">
        <v>5</v>
      </c>
      <c r="F22" s="85" t="s">
        <v>60</v>
      </c>
      <c r="G22" s="64" t="s">
        <v>4</v>
      </c>
      <c r="H22" s="64">
        <v>1</v>
      </c>
      <c r="I22" s="64">
        <v>2</v>
      </c>
      <c r="J22" s="64">
        <v>3</v>
      </c>
      <c r="K22" s="64">
        <v>4</v>
      </c>
      <c r="L22" s="64">
        <v>5</v>
      </c>
      <c r="M22" s="64">
        <v>6</v>
      </c>
      <c r="N22" s="85" t="s">
        <v>3</v>
      </c>
    </row>
    <row r="23" spans="1:14" ht="19.5" customHeight="1">
      <c r="A23" s="40">
        <v>1</v>
      </c>
      <c r="B23" s="84">
        <v>19</v>
      </c>
      <c r="C23" s="127" t="s">
        <v>77</v>
      </c>
      <c r="D23" s="132"/>
      <c r="E23" s="111" t="s">
        <v>13</v>
      </c>
      <c r="F23" s="133"/>
      <c r="G23" s="66">
        <f>IF(ISBLANK(N23),"",TRUNC(0.04384*(N23+675)^2)-20000)</f>
        <v>-26</v>
      </c>
      <c r="H23" s="41"/>
      <c r="I23" s="41"/>
      <c r="J23" s="41"/>
      <c r="K23" s="41"/>
      <c r="L23" s="41"/>
      <c r="M23" s="41"/>
      <c r="N23" s="42">
        <f>MAX(H23:J23,K23:M23)</f>
        <v>0</v>
      </c>
    </row>
    <row r="24" spans="1:14" ht="19.5" customHeight="1">
      <c r="A24" s="40">
        <v>2</v>
      </c>
      <c r="B24" s="84">
        <v>85</v>
      </c>
      <c r="C24" s="105" t="s">
        <v>195</v>
      </c>
      <c r="D24" s="106" t="s">
        <v>224</v>
      </c>
      <c r="E24" s="111" t="s">
        <v>15</v>
      </c>
      <c r="F24" s="120" t="s">
        <v>196</v>
      </c>
      <c r="G24" s="66">
        <f>IF(ISBLANK(N24),"",TRUNC(0.04384*(N24+675)^2)-20000)</f>
        <v>-26</v>
      </c>
      <c r="H24" s="41"/>
      <c r="I24" s="41"/>
      <c r="J24" s="41"/>
      <c r="K24" s="41"/>
      <c r="L24" s="41"/>
      <c r="M24" s="41"/>
      <c r="N24" s="42">
        <f>MAX(H24:J24,K24:M24)</f>
        <v>0</v>
      </c>
    </row>
    <row r="25" spans="1:14" ht="19.5" customHeight="1">
      <c r="A25" s="40">
        <v>3</v>
      </c>
      <c r="B25" s="84">
        <v>52</v>
      </c>
      <c r="C25" s="125" t="s">
        <v>127</v>
      </c>
      <c r="D25" s="124">
        <v>35812</v>
      </c>
      <c r="E25" s="111" t="s">
        <v>14</v>
      </c>
      <c r="F25" s="134" t="s">
        <v>128</v>
      </c>
      <c r="G25" s="66">
        <f>IF(ISBLANK(N25),"",TRUNC(0.04384*(N25+675)^2)-20000)</f>
        <v>-26</v>
      </c>
      <c r="H25" s="41"/>
      <c r="I25" s="41"/>
      <c r="J25" s="41"/>
      <c r="K25" s="41"/>
      <c r="L25" s="41"/>
      <c r="M25" s="41"/>
      <c r="N25" s="42">
        <f>MAX(H25:J25,K25:M25)</f>
        <v>0</v>
      </c>
    </row>
    <row r="26" ht="12.75">
      <c r="F26" s="8"/>
    </row>
    <row r="27" spans="1:14" ht="18.75">
      <c r="A27" s="11"/>
      <c r="B27" s="11"/>
      <c r="C27" s="6" t="s">
        <v>58</v>
      </c>
      <c r="D27" s="5"/>
      <c r="E27" s="5"/>
      <c r="F27" s="5"/>
      <c r="G27" s="4"/>
      <c r="H27" s="4"/>
      <c r="I27" s="4"/>
      <c r="J27" s="4"/>
      <c r="K27" s="4"/>
      <c r="L27" s="4"/>
      <c r="M27" s="4"/>
      <c r="N27" s="8"/>
    </row>
    <row r="28" spans="1:14" ht="8.25" customHeight="1">
      <c r="A28" s="8"/>
      <c r="B28" s="8"/>
      <c r="C28" s="9"/>
      <c r="D28" s="8"/>
      <c r="E28" s="7"/>
      <c r="F28" s="7"/>
      <c r="G28" s="8"/>
      <c r="H28" s="10"/>
      <c r="N28" s="8"/>
    </row>
    <row r="29" spans="1:14" ht="12.75">
      <c r="A29" s="64" t="s">
        <v>56</v>
      </c>
      <c r="B29" s="85" t="s">
        <v>55</v>
      </c>
      <c r="C29" s="101" t="s">
        <v>2</v>
      </c>
      <c r="D29" s="102" t="s">
        <v>11</v>
      </c>
      <c r="E29" s="103" t="s">
        <v>5</v>
      </c>
      <c r="F29" s="85" t="s">
        <v>60</v>
      </c>
      <c r="G29" s="64" t="s">
        <v>4</v>
      </c>
      <c r="H29" s="64">
        <v>1</v>
      </c>
      <c r="I29" s="64">
        <v>2</v>
      </c>
      <c r="J29" s="64">
        <v>3</v>
      </c>
      <c r="K29" s="64">
        <v>4</v>
      </c>
      <c r="L29" s="64">
        <v>5</v>
      </c>
      <c r="M29" s="64">
        <v>6</v>
      </c>
      <c r="N29" s="85" t="s">
        <v>3</v>
      </c>
    </row>
    <row r="30" spans="1:14" ht="19.5" customHeight="1">
      <c r="A30" s="40">
        <v>1</v>
      </c>
      <c r="B30" s="84">
        <v>86</v>
      </c>
      <c r="C30" s="105" t="s">
        <v>197</v>
      </c>
      <c r="D30" s="120" t="s">
        <v>225</v>
      </c>
      <c r="E30" s="111" t="s">
        <v>15</v>
      </c>
      <c r="F30" s="120" t="s">
        <v>198</v>
      </c>
      <c r="G30" s="66">
        <f>IF(ISBLANK(N30),"",TRUNC(0.04384*(N30+675)^2)-20000)</f>
        <v>-26</v>
      </c>
      <c r="H30" s="41"/>
      <c r="I30" s="41"/>
      <c r="J30" s="41"/>
      <c r="K30" s="41"/>
      <c r="L30" s="41"/>
      <c r="M30" s="41"/>
      <c r="N30" s="42">
        <f>MAX(H30:J30,K30:M30)</f>
        <v>0</v>
      </c>
    </row>
    <row r="31" spans="1:14" ht="19.5" customHeight="1">
      <c r="A31" s="40">
        <v>2</v>
      </c>
      <c r="B31" s="84">
        <v>53</v>
      </c>
      <c r="C31" s="125" t="s">
        <v>129</v>
      </c>
      <c r="D31" s="136">
        <v>36650</v>
      </c>
      <c r="E31" s="111" t="s">
        <v>14</v>
      </c>
      <c r="F31" s="134" t="s">
        <v>130</v>
      </c>
      <c r="G31" s="66">
        <f>IF(ISBLANK(N31),"",TRUNC(0.04384*(N31+675)^2)-20000)</f>
        <v>-26</v>
      </c>
      <c r="H31" s="41"/>
      <c r="I31" s="41"/>
      <c r="J31" s="41"/>
      <c r="K31" s="41"/>
      <c r="L31" s="41"/>
      <c r="M31" s="41"/>
      <c r="N31" s="42">
        <f>MAX(H31:J31,K31:M31)</f>
        <v>0</v>
      </c>
    </row>
    <row r="32" spans="1:14" ht="19.5" customHeight="1">
      <c r="A32" s="40">
        <v>3</v>
      </c>
      <c r="B32" s="84">
        <v>20</v>
      </c>
      <c r="C32" s="135" t="s">
        <v>78</v>
      </c>
      <c r="D32" s="137" t="s">
        <v>79</v>
      </c>
      <c r="E32" s="111" t="s">
        <v>13</v>
      </c>
      <c r="F32" s="133"/>
      <c r="G32" s="66">
        <f>IF(ISBLANK(N32),"",TRUNC(0.04384*(N32+675)^2)-20000)</f>
        <v>-26</v>
      </c>
      <c r="H32" s="41"/>
      <c r="I32" s="41"/>
      <c r="J32" s="41"/>
      <c r="K32" s="41"/>
      <c r="L32" s="41"/>
      <c r="M32" s="41"/>
      <c r="N32" s="42">
        <f>MAX(H32:J32,K32:M32)</f>
        <v>0</v>
      </c>
    </row>
    <row r="33" ht="12.75">
      <c r="F33" s="138"/>
    </row>
  </sheetData>
  <sheetProtection/>
  <mergeCells count="2">
    <mergeCell ref="A1:O1"/>
    <mergeCell ref="L3:P3"/>
  </mergeCells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0"/>
  <sheetViews>
    <sheetView showZeros="0" zoomScalePageLayoutView="0" workbookViewId="0" topLeftCell="A10">
      <selection activeCell="E18" sqref="E18"/>
    </sheetView>
  </sheetViews>
  <sheetFormatPr defaultColWidth="8.00390625" defaultRowHeight="15"/>
  <cols>
    <col min="1" max="1" width="4.421875" style="4" customWidth="1"/>
    <col min="2" max="2" width="4.28125" style="4" customWidth="1"/>
    <col min="3" max="3" width="26.00390625" style="44" customWidth="1"/>
    <col min="4" max="4" width="12.140625" style="4" customWidth="1"/>
    <col min="5" max="5" width="10.57421875" style="4" customWidth="1"/>
    <col min="6" max="6" width="6.8515625" style="4" customWidth="1"/>
    <col min="7" max="7" width="6.28125" style="11" customWidth="1"/>
    <col min="8" max="13" width="6.7109375" style="8" customWidth="1"/>
    <col min="14" max="14" width="6.7109375" style="45" customWidth="1"/>
    <col min="15" max="15" width="1.8515625" style="17" customWidth="1"/>
    <col min="16" max="16384" width="8.00390625" style="16" customWidth="1"/>
  </cols>
  <sheetData>
    <row r="1" spans="1:15" s="4" customFormat="1" ht="22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4" customFormat="1" ht="20.25">
      <c r="A2" s="1"/>
      <c r="B2" s="1"/>
      <c r="C2" s="6"/>
      <c r="D2" s="5"/>
      <c r="E2" s="5"/>
      <c r="F2" s="5"/>
      <c r="I2" s="8"/>
      <c r="K2" s="34"/>
      <c r="N2" s="8"/>
      <c r="O2" s="3"/>
    </row>
    <row r="3" spans="1:17" s="4" customFormat="1" ht="18.75">
      <c r="A3" s="2"/>
      <c r="B3" s="2"/>
      <c r="C3" s="6"/>
      <c r="D3" s="5"/>
      <c r="E3" s="5"/>
      <c r="F3" s="5"/>
      <c r="M3" s="170" t="s">
        <v>54</v>
      </c>
      <c r="N3" s="170"/>
      <c r="O3" s="170"/>
      <c r="P3" s="170"/>
      <c r="Q3" s="170"/>
    </row>
    <row r="4" spans="1:15" s="4" customFormat="1" ht="16.5" customHeight="1">
      <c r="A4" s="11"/>
      <c r="B4" s="11"/>
      <c r="C4" s="6" t="s">
        <v>7</v>
      </c>
      <c r="D4" s="5"/>
      <c r="E4" s="5"/>
      <c r="F4" s="5"/>
      <c r="N4" s="8"/>
      <c r="O4" s="3"/>
    </row>
    <row r="5" spans="1:26" s="7" customFormat="1" ht="10.5" customHeight="1">
      <c r="A5" s="8"/>
      <c r="B5" s="8"/>
      <c r="C5" s="9"/>
      <c r="D5" s="8"/>
      <c r="G5" s="8"/>
      <c r="H5" s="10"/>
      <c r="I5" s="8"/>
      <c r="J5" s="8"/>
      <c r="K5" s="8"/>
      <c r="L5" s="8"/>
      <c r="M5" s="8"/>
      <c r="N5" s="8"/>
      <c r="O5" s="3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16" s="36" customFormat="1" ht="12">
      <c r="A6" s="37" t="s">
        <v>56</v>
      </c>
      <c r="B6" s="38" t="s">
        <v>55</v>
      </c>
      <c r="C6" s="43" t="s">
        <v>2</v>
      </c>
      <c r="D6" s="39" t="s">
        <v>11</v>
      </c>
      <c r="E6" s="80" t="s">
        <v>5</v>
      </c>
      <c r="F6" s="38" t="s">
        <v>60</v>
      </c>
      <c r="G6" s="64" t="s">
        <v>4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8" t="s">
        <v>3</v>
      </c>
      <c r="P6" s="35"/>
    </row>
    <row r="7" spans="1:14" ht="19.5" customHeight="1">
      <c r="A7" s="40">
        <v>1</v>
      </c>
      <c r="B7" s="84">
        <v>38</v>
      </c>
      <c r="C7" s="146" t="s">
        <v>101</v>
      </c>
      <c r="D7" s="136">
        <v>34124</v>
      </c>
      <c r="E7" s="147" t="s">
        <v>14</v>
      </c>
      <c r="F7" s="134" t="s">
        <v>102</v>
      </c>
      <c r="G7" s="63">
        <f>IF(ISBLANK(N7),"",TRUNC(0.0040277*(N7+2227.3)^2)-20000)</f>
      </c>
      <c r="H7" s="41"/>
      <c r="I7" s="41"/>
      <c r="J7" s="41"/>
      <c r="K7" s="41"/>
      <c r="L7" s="41"/>
      <c r="M7" s="41"/>
      <c r="N7" s="42"/>
    </row>
    <row r="8" spans="1:14" ht="19.5" customHeight="1">
      <c r="A8" s="40">
        <v>2</v>
      </c>
      <c r="B8" s="84">
        <v>5</v>
      </c>
      <c r="C8" s="127" t="s">
        <v>65</v>
      </c>
      <c r="D8" s="137"/>
      <c r="E8" s="147" t="s">
        <v>13</v>
      </c>
      <c r="F8" s="133"/>
      <c r="G8" s="63">
        <f>IF(ISBLANK(N8),"",TRUNC(0.0040277*(N8+2227.3)^2)-20000)</f>
      </c>
      <c r="H8" s="41"/>
      <c r="I8" s="41"/>
      <c r="J8" s="41"/>
      <c r="K8" s="41"/>
      <c r="L8" s="41"/>
      <c r="M8" s="41"/>
      <c r="N8" s="42"/>
    </row>
    <row r="9" spans="1:14" ht="19.5" customHeight="1">
      <c r="A9" s="40">
        <v>3</v>
      </c>
      <c r="B9" s="84">
        <v>72</v>
      </c>
      <c r="C9" s="105" t="s">
        <v>167</v>
      </c>
      <c r="D9" s="120" t="s">
        <v>231</v>
      </c>
      <c r="E9" s="147" t="s">
        <v>15</v>
      </c>
      <c r="F9" s="141" t="s">
        <v>168</v>
      </c>
      <c r="G9" s="63">
        <f>IF(ISBLANK(N9),"",TRUNC(0.0040277*(N9+2227.3)^2)-20000)</f>
      </c>
      <c r="H9" s="41"/>
      <c r="I9" s="41"/>
      <c r="J9" s="41"/>
      <c r="K9" s="41"/>
      <c r="L9" s="41"/>
      <c r="M9" s="41"/>
      <c r="N9" s="42"/>
    </row>
    <row r="10" spans="1:14" ht="14.25" customHeight="1">
      <c r="A10" s="51"/>
      <c r="B10" s="86"/>
      <c r="C10" s="53"/>
      <c r="D10" s="54"/>
      <c r="E10" s="54"/>
      <c r="F10" s="83"/>
      <c r="G10" s="59"/>
      <c r="H10" s="56"/>
      <c r="I10" s="56"/>
      <c r="J10" s="56"/>
      <c r="K10" s="56"/>
      <c r="L10" s="56"/>
      <c r="M10" s="56"/>
      <c r="N10" s="57"/>
    </row>
    <row r="11" spans="1:14" ht="18.75">
      <c r="A11" s="11"/>
      <c r="B11" s="45"/>
      <c r="C11" s="6" t="s">
        <v>24</v>
      </c>
      <c r="D11" s="5"/>
      <c r="E11" s="5"/>
      <c r="F11" s="5"/>
      <c r="G11" s="4"/>
      <c r="H11" s="4"/>
      <c r="I11" s="4"/>
      <c r="J11" s="4"/>
      <c r="K11" s="4"/>
      <c r="L11" s="4"/>
      <c r="M11" s="4"/>
      <c r="N11" s="8"/>
    </row>
    <row r="12" spans="1:14" ht="9" customHeight="1">
      <c r="A12" s="8"/>
      <c r="B12" s="45"/>
      <c r="C12" s="9"/>
      <c r="D12" s="8"/>
      <c r="E12" s="7"/>
      <c r="F12" s="7"/>
      <c r="G12" s="8"/>
      <c r="H12" s="10"/>
      <c r="N12" s="8"/>
    </row>
    <row r="13" spans="1:14" ht="12.75">
      <c r="A13" s="37" t="s">
        <v>56</v>
      </c>
      <c r="B13" s="85" t="s">
        <v>55</v>
      </c>
      <c r="C13" s="43" t="s">
        <v>2</v>
      </c>
      <c r="D13" s="39" t="s">
        <v>11</v>
      </c>
      <c r="E13" s="80" t="s">
        <v>5</v>
      </c>
      <c r="F13" s="38" t="s">
        <v>60</v>
      </c>
      <c r="G13" s="64" t="s">
        <v>4</v>
      </c>
      <c r="H13" s="37">
        <v>1</v>
      </c>
      <c r="I13" s="37">
        <v>2</v>
      </c>
      <c r="J13" s="37">
        <v>3</v>
      </c>
      <c r="K13" s="37">
        <v>4</v>
      </c>
      <c r="L13" s="37">
        <v>5</v>
      </c>
      <c r="M13" s="37">
        <v>6</v>
      </c>
      <c r="N13" s="38" t="s">
        <v>3</v>
      </c>
    </row>
    <row r="14" spans="1:14" ht="19.5" customHeight="1">
      <c r="A14" s="40">
        <v>1</v>
      </c>
      <c r="B14" s="84">
        <v>73</v>
      </c>
      <c r="C14" s="105" t="s">
        <v>169</v>
      </c>
      <c r="D14" s="120" t="s">
        <v>230</v>
      </c>
      <c r="E14" s="111" t="s">
        <v>15</v>
      </c>
      <c r="F14" s="137" t="s">
        <v>170</v>
      </c>
      <c r="G14" s="63">
        <f>IF(ISBLANK(N14),"",TRUNC(0.0040277*(N14+2227.3)^2)-20000)</f>
      </c>
      <c r="H14" s="41"/>
      <c r="I14" s="41"/>
      <c r="J14" s="41"/>
      <c r="K14" s="41"/>
      <c r="L14" s="41"/>
      <c r="M14" s="41"/>
      <c r="N14" s="42"/>
    </row>
    <row r="15" spans="1:14" ht="19.5" customHeight="1">
      <c r="A15" s="40">
        <v>2</v>
      </c>
      <c r="B15" s="84">
        <v>39</v>
      </c>
      <c r="C15" s="146" t="s">
        <v>103</v>
      </c>
      <c r="D15" s="136">
        <v>34800</v>
      </c>
      <c r="E15" s="111" t="s">
        <v>14</v>
      </c>
      <c r="F15" s="134" t="s">
        <v>104</v>
      </c>
      <c r="G15" s="63">
        <f>IF(ISBLANK(N15),"",TRUNC(0.0040277*(N15+2227.3)^2)-20000)</f>
      </c>
      <c r="H15" s="41"/>
      <c r="I15" s="41"/>
      <c r="J15" s="41"/>
      <c r="K15" s="41"/>
      <c r="L15" s="41"/>
      <c r="M15" s="41"/>
      <c r="N15" s="42"/>
    </row>
    <row r="16" spans="1:14" ht="19.5" customHeight="1">
      <c r="A16" s="40">
        <v>3</v>
      </c>
      <c r="B16" s="84">
        <v>6</v>
      </c>
      <c r="C16" s="127" t="s">
        <v>66</v>
      </c>
      <c r="D16" s="137" t="s">
        <v>253</v>
      </c>
      <c r="E16" s="111" t="s">
        <v>13</v>
      </c>
      <c r="F16" s="112"/>
      <c r="G16" s="63">
        <f>IF(ISBLANK(N16),"",TRUNC(0.0040277*(N16+2227.3)^2)-20000)</f>
      </c>
      <c r="H16" s="41"/>
      <c r="I16" s="41"/>
      <c r="J16" s="41"/>
      <c r="K16" s="41"/>
      <c r="L16" s="41"/>
      <c r="M16" s="41"/>
      <c r="N16" s="42"/>
    </row>
    <row r="17" spans="2:6" ht="12.75">
      <c r="B17" s="45"/>
      <c r="F17" s="8"/>
    </row>
    <row r="18" spans="1:14" ht="18.75">
      <c r="A18" s="11"/>
      <c r="B18" s="45"/>
      <c r="C18" s="6" t="s">
        <v>25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8"/>
    </row>
    <row r="19" spans="1:14" ht="9.75" customHeight="1">
      <c r="A19" s="8"/>
      <c r="B19" s="45"/>
      <c r="C19" s="9"/>
      <c r="D19" s="8"/>
      <c r="E19" s="7"/>
      <c r="F19" s="7"/>
      <c r="G19" s="8"/>
      <c r="H19" s="10"/>
      <c r="N19" s="8"/>
    </row>
    <row r="20" spans="1:14" ht="12.75">
      <c r="A20" s="37" t="s">
        <v>56</v>
      </c>
      <c r="B20" s="85" t="s">
        <v>55</v>
      </c>
      <c r="C20" s="43" t="s">
        <v>2</v>
      </c>
      <c r="D20" s="39" t="s">
        <v>11</v>
      </c>
      <c r="E20" s="80" t="s">
        <v>5</v>
      </c>
      <c r="F20" s="38" t="s">
        <v>60</v>
      </c>
      <c r="G20" s="64" t="s">
        <v>4</v>
      </c>
      <c r="H20" s="37">
        <v>1</v>
      </c>
      <c r="I20" s="37">
        <v>2</v>
      </c>
      <c r="J20" s="37">
        <v>3</v>
      </c>
      <c r="K20" s="37">
        <v>4</v>
      </c>
      <c r="L20" s="37">
        <v>5</v>
      </c>
      <c r="M20" s="37">
        <v>6</v>
      </c>
      <c r="N20" s="38" t="s">
        <v>3</v>
      </c>
    </row>
    <row r="21" spans="1:14" ht="19.5" customHeight="1">
      <c r="A21" s="40">
        <v>1</v>
      </c>
      <c r="B21" s="84">
        <v>7</v>
      </c>
      <c r="C21" s="148" t="s">
        <v>67</v>
      </c>
      <c r="D21" s="137"/>
      <c r="E21" s="149" t="s">
        <v>13</v>
      </c>
      <c r="F21" s="133"/>
      <c r="G21" s="63"/>
      <c r="H21" s="41"/>
      <c r="I21" s="41"/>
      <c r="J21" s="41"/>
      <c r="K21" s="41"/>
      <c r="L21" s="41"/>
      <c r="M21" s="41"/>
      <c r="N21" s="42">
        <f>MAX(H21:J21,K21:M21)</f>
        <v>0</v>
      </c>
    </row>
    <row r="22" spans="1:14" ht="19.5" customHeight="1">
      <c r="A22" s="40">
        <v>2</v>
      </c>
      <c r="B22" s="84">
        <v>40</v>
      </c>
      <c r="C22" s="150" t="s">
        <v>105</v>
      </c>
      <c r="D22" s="136">
        <v>35850</v>
      </c>
      <c r="E22" s="149" t="s">
        <v>14</v>
      </c>
      <c r="F22" s="134" t="s">
        <v>106</v>
      </c>
      <c r="G22" s="63"/>
      <c r="H22" s="41"/>
      <c r="I22" s="41"/>
      <c r="J22" s="41"/>
      <c r="K22" s="41"/>
      <c r="L22" s="41"/>
      <c r="M22" s="41"/>
      <c r="N22" s="42">
        <f>MAX(H22:J22,K22:M22)</f>
        <v>0</v>
      </c>
    </row>
    <row r="23" spans="1:14" ht="19.5" customHeight="1">
      <c r="A23" s="40">
        <v>3</v>
      </c>
      <c r="B23" s="84">
        <v>70</v>
      </c>
      <c r="C23" s="142" t="s">
        <v>163</v>
      </c>
      <c r="D23" s="120" t="s">
        <v>228</v>
      </c>
      <c r="E23" s="149" t="s">
        <v>15</v>
      </c>
      <c r="F23" s="137" t="s">
        <v>171</v>
      </c>
      <c r="G23" s="63"/>
      <c r="H23" s="41"/>
      <c r="I23" s="41"/>
      <c r="J23" s="41"/>
      <c r="K23" s="41"/>
      <c r="L23" s="41"/>
      <c r="M23" s="41"/>
      <c r="N23" s="42">
        <f>MAX(H23:J23,K23:M23)</f>
        <v>0</v>
      </c>
    </row>
    <row r="24" spans="2:6" ht="12.75">
      <c r="B24" s="45"/>
      <c r="F24" s="8"/>
    </row>
    <row r="25" spans="1:14" ht="18.75">
      <c r="A25" s="11"/>
      <c r="B25" s="45"/>
      <c r="C25" s="6" t="s">
        <v>26</v>
      </c>
      <c r="D25" s="5"/>
      <c r="E25" s="5"/>
      <c r="F25" s="5"/>
      <c r="G25" s="4"/>
      <c r="H25" s="4"/>
      <c r="I25" s="4"/>
      <c r="J25" s="4"/>
      <c r="K25" s="4"/>
      <c r="L25" s="4"/>
      <c r="M25" s="4"/>
      <c r="N25" s="8"/>
    </row>
    <row r="26" spans="1:14" ht="9.75" customHeight="1">
      <c r="A26" s="8"/>
      <c r="B26" s="45"/>
      <c r="C26" s="9"/>
      <c r="D26" s="8"/>
      <c r="E26" s="7"/>
      <c r="F26" s="7"/>
      <c r="G26" s="8"/>
      <c r="H26" s="10"/>
      <c r="N26" s="8"/>
    </row>
    <row r="27" spans="1:14" ht="12.75">
      <c r="A27" s="37" t="s">
        <v>56</v>
      </c>
      <c r="B27" s="85" t="s">
        <v>55</v>
      </c>
      <c r="C27" s="43" t="s">
        <v>2</v>
      </c>
      <c r="D27" s="39" t="s">
        <v>11</v>
      </c>
      <c r="E27" s="80" t="s">
        <v>5</v>
      </c>
      <c r="F27" s="38" t="s">
        <v>60</v>
      </c>
      <c r="G27" s="64" t="s">
        <v>4</v>
      </c>
      <c r="H27" s="37">
        <v>1</v>
      </c>
      <c r="I27" s="37">
        <v>2</v>
      </c>
      <c r="J27" s="37">
        <v>3</v>
      </c>
      <c r="K27" s="37">
        <v>4</v>
      </c>
      <c r="L27" s="37">
        <v>5</v>
      </c>
      <c r="M27" s="37">
        <v>6</v>
      </c>
      <c r="N27" s="38" t="s">
        <v>3</v>
      </c>
    </row>
    <row r="28" spans="1:14" ht="19.5" customHeight="1">
      <c r="A28" s="40">
        <v>1</v>
      </c>
      <c r="B28" s="151">
        <v>8</v>
      </c>
      <c r="C28" s="116" t="s">
        <v>68</v>
      </c>
      <c r="D28" s="137"/>
      <c r="E28" s="152" t="s">
        <v>13</v>
      </c>
      <c r="F28" s="130"/>
      <c r="G28" s="66">
        <f>IF(ISBLANK(N28),"",TRUNC(0.0040277*(N28+2227.3)^2)-20000)</f>
        <v>-20</v>
      </c>
      <c r="H28" s="41"/>
      <c r="I28" s="41"/>
      <c r="J28" s="41"/>
      <c r="K28" s="41"/>
      <c r="L28" s="41"/>
      <c r="M28" s="41"/>
      <c r="N28" s="42">
        <f>MAX(H28:J28,K28:M28)</f>
        <v>0</v>
      </c>
    </row>
    <row r="29" spans="1:14" ht="19.5" customHeight="1">
      <c r="A29" s="40">
        <v>2</v>
      </c>
      <c r="B29" s="151">
        <v>74</v>
      </c>
      <c r="C29" s="115" t="s">
        <v>172</v>
      </c>
      <c r="D29" s="120" t="s">
        <v>232</v>
      </c>
      <c r="E29" s="152" t="s">
        <v>15</v>
      </c>
      <c r="F29" s="130" t="s">
        <v>173</v>
      </c>
      <c r="G29" s="66">
        <f>IF(ISBLANK(N29),"",TRUNC(0.0040277*(N29+2227.3)^2)-20000)</f>
        <v>-20</v>
      </c>
      <c r="H29" s="41"/>
      <c r="I29" s="41"/>
      <c r="J29" s="41"/>
      <c r="K29" s="41"/>
      <c r="L29" s="41"/>
      <c r="M29" s="41"/>
      <c r="N29" s="42">
        <f>MAX(H29:J29,K29:M29)</f>
        <v>0</v>
      </c>
    </row>
    <row r="30" spans="1:14" ht="19.5" customHeight="1">
      <c r="A30" s="40">
        <v>3</v>
      </c>
      <c r="B30" s="151">
        <v>37</v>
      </c>
      <c r="C30" s="131" t="s">
        <v>98</v>
      </c>
      <c r="D30" s="153">
        <v>37175</v>
      </c>
      <c r="E30" s="152" t="s">
        <v>14</v>
      </c>
      <c r="F30" s="131" t="s">
        <v>107</v>
      </c>
      <c r="G30" s="66">
        <f>IF(ISBLANK(N30),"",TRUNC(0.0040277*(N30+2227.3)^2)-20000)</f>
        <v>-20</v>
      </c>
      <c r="H30" s="41"/>
      <c r="I30" s="41"/>
      <c r="J30" s="41"/>
      <c r="K30" s="41"/>
      <c r="L30" s="41"/>
      <c r="M30" s="41"/>
      <c r="N30" s="42">
        <f>MAX(H30:J30,K30:M30)</f>
        <v>0</v>
      </c>
    </row>
  </sheetData>
  <sheetProtection/>
  <mergeCells count="2">
    <mergeCell ref="A1:O1"/>
    <mergeCell ref="M3:Q3"/>
  </mergeCells>
  <printOptions horizontalCentered="1"/>
  <pageMargins left="0.143700787" right="0.143700787" top="0.54" bottom="0.45" header="0.23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U30"/>
  <sheetViews>
    <sheetView showZeros="0" zoomScalePageLayoutView="0" workbookViewId="0" topLeftCell="A10">
      <selection activeCell="Q37" sqref="Q37"/>
    </sheetView>
  </sheetViews>
  <sheetFormatPr defaultColWidth="8.00390625" defaultRowHeight="15"/>
  <cols>
    <col min="1" max="1" width="4.421875" style="4" customWidth="1"/>
    <col min="2" max="2" width="4.28125" style="4" customWidth="1"/>
    <col min="3" max="3" width="26.00390625" style="44" customWidth="1"/>
    <col min="4" max="4" width="12.00390625" style="4" customWidth="1"/>
    <col min="5" max="5" width="10.57421875" style="4" customWidth="1"/>
    <col min="6" max="6" width="8.421875" style="4" customWidth="1"/>
    <col min="7" max="7" width="6.28125" style="11" customWidth="1"/>
    <col min="8" max="13" width="6.7109375" style="8" customWidth="1"/>
    <col min="14" max="14" width="6.7109375" style="45" customWidth="1"/>
    <col min="15" max="16384" width="8.00390625" style="12" customWidth="1"/>
  </cols>
  <sheetData>
    <row r="1" spans="1:17" ht="22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  <c r="Q1" s="4"/>
    </row>
    <row r="2" spans="1:17" ht="20.25">
      <c r="A2" s="1"/>
      <c r="B2" s="1"/>
      <c r="C2" s="6"/>
      <c r="D2" s="5"/>
      <c r="E2" s="5"/>
      <c r="F2" s="5"/>
      <c r="G2" s="4"/>
      <c r="H2" s="4"/>
      <c r="J2" s="4"/>
      <c r="K2" s="34"/>
      <c r="L2" s="4"/>
      <c r="M2" s="4"/>
      <c r="N2" s="8"/>
      <c r="O2" s="3"/>
      <c r="P2" s="4"/>
      <c r="Q2" s="4"/>
    </row>
    <row r="3" spans="1:17" ht="18.75">
      <c r="A3" s="2"/>
      <c r="B3" s="2"/>
      <c r="C3" s="6"/>
      <c r="D3" s="5"/>
      <c r="E3" s="5"/>
      <c r="F3" s="5"/>
      <c r="G3" s="4"/>
      <c r="H3" s="4"/>
      <c r="I3" s="4"/>
      <c r="J3" s="4"/>
      <c r="K3" s="4"/>
      <c r="L3" s="4"/>
      <c r="M3" s="170" t="s">
        <v>54</v>
      </c>
      <c r="N3" s="170"/>
      <c r="O3" s="170"/>
      <c r="P3" s="170"/>
      <c r="Q3" s="170"/>
    </row>
    <row r="4" spans="1:14" ht="16.5" customHeight="1">
      <c r="A4" s="11"/>
      <c r="B4" s="11"/>
      <c r="C4" s="6" t="s">
        <v>8</v>
      </c>
      <c r="D4" s="5"/>
      <c r="E4" s="5"/>
      <c r="F4" s="5"/>
      <c r="G4" s="4"/>
      <c r="H4" s="4"/>
      <c r="I4" s="4"/>
      <c r="J4" s="4"/>
      <c r="K4" s="4"/>
      <c r="L4" s="4"/>
      <c r="M4" s="4"/>
      <c r="N4" s="8"/>
    </row>
    <row r="5" spans="1:21" s="14" customFormat="1" ht="6" customHeight="1">
      <c r="A5" s="8"/>
      <c r="B5" s="8"/>
      <c r="C5" s="9"/>
      <c r="D5" s="8"/>
      <c r="E5" s="7"/>
      <c r="F5" s="7"/>
      <c r="G5" s="8"/>
      <c r="H5" s="10"/>
      <c r="I5" s="8"/>
      <c r="J5" s="8"/>
      <c r="K5" s="8"/>
      <c r="L5" s="8"/>
      <c r="M5" s="8"/>
      <c r="N5" s="8"/>
      <c r="O5" s="13"/>
      <c r="P5" s="13"/>
      <c r="Q5" s="13"/>
      <c r="R5" s="13"/>
      <c r="S5" s="13"/>
      <c r="T5" s="13"/>
      <c r="U5" s="13"/>
    </row>
    <row r="6" spans="1:14" ht="12.75">
      <c r="A6" s="37" t="s">
        <v>56</v>
      </c>
      <c r="B6" s="38" t="s">
        <v>55</v>
      </c>
      <c r="C6" s="43" t="s">
        <v>2</v>
      </c>
      <c r="D6" s="39" t="s">
        <v>11</v>
      </c>
      <c r="E6" s="80" t="s">
        <v>5</v>
      </c>
      <c r="F6" s="38" t="s">
        <v>60</v>
      </c>
      <c r="G6" s="64" t="s">
        <v>4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8" t="s">
        <v>3</v>
      </c>
    </row>
    <row r="7" spans="1:21" s="15" customFormat="1" ht="19.5" customHeight="1">
      <c r="A7" s="40">
        <v>1</v>
      </c>
      <c r="B7" s="84">
        <v>87</v>
      </c>
      <c r="C7" s="139" t="s">
        <v>199</v>
      </c>
      <c r="D7" s="120" t="s">
        <v>231</v>
      </c>
      <c r="E7" s="111" t="s">
        <v>15</v>
      </c>
      <c r="F7" s="120" t="s">
        <v>191</v>
      </c>
      <c r="G7" s="67">
        <f>IF(ISBLANK(N7),"",TRUNC(0.00397*(N7+2243)^2)-20000)</f>
        <v>-27</v>
      </c>
      <c r="H7" s="41"/>
      <c r="I7" s="41"/>
      <c r="J7" s="41"/>
      <c r="K7" s="41"/>
      <c r="L7" s="41"/>
      <c r="M7" s="41"/>
      <c r="N7" s="42">
        <f>MAX(H7:J7,K7:M7)</f>
        <v>0</v>
      </c>
      <c r="O7" s="12"/>
      <c r="P7" s="12"/>
      <c r="Q7" s="12"/>
      <c r="R7" s="12"/>
      <c r="S7" s="12"/>
      <c r="T7" s="12"/>
      <c r="U7" s="12"/>
    </row>
    <row r="8" spans="1:14" ht="19.5" customHeight="1">
      <c r="A8" s="40">
        <v>2</v>
      </c>
      <c r="B8" s="84">
        <v>56</v>
      </c>
      <c r="C8" s="146" t="s">
        <v>136</v>
      </c>
      <c r="D8" s="136">
        <v>33265</v>
      </c>
      <c r="E8" s="111" t="s">
        <v>14</v>
      </c>
      <c r="F8" s="134" t="s">
        <v>137</v>
      </c>
      <c r="G8" s="67">
        <f>IF(ISBLANK(N8),"",TRUNC(0.00397*(N8+2243)^2)-20000)</f>
        <v>-27</v>
      </c>
      <c r="H8" s="41"/>
      <c r="I8" s="41"/>
      <c r="J8" s="41"/>
      <c r="K8" s="41"/>
      <c r="L8" s="41"/>
      <c r="M8" s="41"/>
      <c r="N8" s="42">
        <f>MAX(H8:J8,K8:M8)</f>
        <v>0</v>
      </c>
    </row>
    <row r="9" spans="1:21" ht="19.5" customHeight="1">
      <c r="A9" s="40">
        <v>3</v>
      </c>
      <c r="B9" s="84">
        <v>21</v>
      </c>
      <c r="C9" s="127" t="s">
        <v>80</v>
      </c>
      <c r="D9" s="97"/>
      <c r="E9" s="111" t="s">
        <v>13</v>
      </c>
      <c r="F9" s="112"/>
      <c r="G9" s="67">
        <f>IF(ISBLANK(N9),"",TRUNC(0.00397*(N9+2243)^2)-20000)</f>
        <v>-27</v>
      </c>
      <c r="H9" s="41"/>
      <c r="I9" s="41"/>
      <c r="J9" s="41"/>
      <c r="K9" s="41"/>
      <c r="L9" s="41"/>
      <c r="M9" s="41"/>
      <c r="N9" s="42">
        <f>MAX(H9:J9,K9:M9)</f>
        <v>0</v>
      </c>
      <c r="O9" s="15"/>
      <c r="P9" s="15"/>
      <c r="Q9" s="15"/>
      <c r="R9" s="15"/>
      <c r="S9" s="15"/>
      <c r="T9" s="15"/>
      <c r="U9" s="15"/>
    </row>
    <row r="10" spans="1:14" ht="15" customHeight="1">
      <c r="A10" s="51"/>
      <c r="B10" s="52"/>
      <c r="C10" s="53"/>
      <c r="D10" s="54"/>
      <c r="E10" s="54"/>
      <c r="F10" s="83"/>
      <c r="G10" s="68"/>
      <c r="H10" s="56"/>
      <c r="I10" s="56"/>
      <c r="J10" s="56"/>
      <c r="K10" s="56"/>
      <c r="L10" s="56"/>
      <c r="M10" s="56"/>
      <c r="N10" s="57"/>
    </row>
    <row r="11" spans="1:14" ht="19.5" customHeight="1">
      <c r="A11" s="11"/>
      <c r="B11" s="11"/>
      <c r="C11" s="6" t="s">
        <v>19</v>
      </c>
      <c r="D11" s="5"/>
      <c r="E11" s="5"/>
      <c r="F11" s="5"/>
      <c r="G11" s="4"/>
      <c r="H11" s="4"/>
      <c r="I11" s="4"/>
      <c r="J11" s="4"/>
      <c r="K11" s="4"/>
      <c r="L11" s="4"/>
      <c r="M11" s="4"/>
      <c r="N11" s="8"/>
    </row>
    <row r="12" spans="1:14" ht="10.5" customHeight="1">
      <c r="A12" s="8"/>
      <c r="B12" s="8"/>
      <c r="C12" s="9"/>
      <c r="D12" s="8"/>
      <c r="E12" s="7"/>
      <c r="F12" s="7"/>
      <c r="G12" s="8"/>
      <c r="H12" s="10"/>
      <c r="N12" s="8"/>
    </row>
    <row r="13" spans="1:14" ht="12.75">
      <c r="A13" s="37" t="s">
        <v>56</v>
      </c>
      <c r="B13" s="38" t="s">
        <v>55</v>
      </c>
      <c r="C13" s="43" t="s">
        <v>2</v>
      </c>
      <c r="D13" s="39" t="s">
        <v>11</v>
      </c>
      <c r="E13" s="80" t="s">
        <v>5</v>
      </c>
      <c r="F13" s="38" t="s">
        <v>60</v>
      </c>
      <c r="G13" s="64" t="s">
        <v>4</v>
      </c>
      <c r="H13" s="37">
        <v>1</v>
      </c>
      <c r="I13" s="37">
        <v>2</v>
      </c>
      <c r="J13" s="37">
        <v>3</v>
      </c>
      <c r="K13" s="37">
        <v>4</v>
      </c>
      <c r="L13" s="37">
        <v>5</v>
      </c>
      <c r="M13" s="37">
        <v>6</v>
      </c>
      <c r="N13" s="38" t="s">
        <v>3</v>
      </c>
    </row>
    <row r="14" spans="1:14" ht="19.5" customHeight="1">
      <c r="A14" s="40">
        <v>1</v>
      </c>
      <c r="B14" s="84">
        <v>88</v>
      </c>
      <c r="C14" s="105" t="s">
        <v>200</v>
      </c>
      <c r="D14" s="106" t="s">
        <v>233</v>
      </c>
      <c r="E14" s="111" t="s">
        <v>15</v>
      </c>
      <c r="F14" s="120" t="s">
        <v>201</v>
      </c>
      <c r="G14" s="67">
        <f>IF(ISBLANK(N14),"",TRUNC(0.00397*(N14+2243)^2)-20000)</f>
        <v>-27</v>
      </c>
      <c r="H14" s="41"/>
      <c r="I14" s="41"/>
      <c r="J14" s="41"/>
      <c r="K14" s="41"/>
      <c r="L14" s="41"/>
      <c r="M14" s="41"/>
      <c r="N14" s="42">
        <f>MAX(H14:J14,K14:M14)</f>
        <v>0</v>
      </c>
    </row>
    <row r="15" spans="1:14" ht="19.5" customHeight="1">
      <c r="A15" s="40">
        <v>2</v>
      </c>
      <c r="B15" s="84">
        <v>22</v>
      </c>
      <c r="C15" s="127" t="s">
        <v>81</v>
      </c>
      <c r="D15" s="132" t="s">
        <v>254</v>
      </c>
      <c r="E15" s="111" t="s">
        <v>13</v>
      </c>
      <c r="F15" s="133"/>
      <c r="G15" s="67">
        <f>IF(ISBLANK(N15),"",TRUNC(0.00397*(N15+2243)^2)-20000)</f>
        <v>-27</v>
      </c>
      <c r="H15" s="41"/>
      <c r="I15" s="41"/>
      <c r="J15" s="41"/>
      <c r="K15" s="41"/>
      <c r="L15" s="41"/>
      <c r="M15" s="41"/>
      <c r="N15" s="42">
        <f>MAX(H15:J15,K15:M15)</f>
        <v>0</v>
      </c>
    </row>
    <row r="16" spans="1:14" ht="19.5" customHeight="1">
      <c r="A16" s="40">
        <v>3</v>
      </c>
      <c r="B16" s="84">
        <v>51</v>
      </c>
      <c r="C16" s="146" t="s">
        <v>125</v>
      </c>
      <c r="D16" s="124">
        <v>35540</v>
      </c>
      <c r="E16" s="111" t="s">
        <v>14</v>
      </c>
      <c r="F16" s="134" t="s">
        <v>138</v>
      </c>
      <c r="G16" s="67">
        <f>IF(ISBLANK(N16),"",TRUNC(0.00397*(N16+2243)^2)-20000)</f>
        <v>-27</v>
      </c>
      <c r="H16" s="41"/>
      <c r="I16" s="41"/>
      <c r="J16" s="41"/>
      <c r="K16" s="41"/>
      <c r="L16" s="41"/>
      <c r="M16" s="41"/>
      <c r="N16" s="42">
        <f>MAX(H16:J16,K16:M16)</f>
        <v>0</v>
      </c>
    </row>
    <row r="17" spans="6:7" ht="15.75" customHeight="1">
      <c r="F17" s="8"/>
      <c r="G17" s="69"/>
    </row>
    <row r="18" spans="1:14" ht="18.75">
      <c r="A18" s="11"/>
      <c r="B18" s="11"/>
      <c r="C18" s="6" t="s">
        <v>43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8"/>
    </row>
    <row r="19" spans="1:14" ht="11.25" customHeight="1">
      <c r="A19" s="8"/>
      <c r="B19" s="8"/>
      <c r="C19" s="9"/>
      <c r="D19" s="8"/>
      <c r="E19" s="7"/>
      <c r="F19" s="7"/>
      <c r="G19" s="8"/>
      <c r="H19" s="10"/>
      <c r="N19" s="8"/>
    </row>
    <row r="20" spans="1:14" ht="12.75">
      <c r="A20" s="37" t="s">
        <v>56</v>
      </c>
      <c r="B20" s="38" t="s">
        <v>55</v>
      </c>
      <c r="C20" s="43" t="s">
        <v>2</v>
      </c>
      <c r="D20" s="39" t="s">
        <v>11</v>
      </c>
      <c r="E20" s="80" t="s">
        <v>5</v>
      </c>
      <c r="F20" s="38" t="s">
        <v>60</v>
      </c>
      <c r="G20" s="64" t="s">
        <v>4</v>
      </c>
      <c r="H20" s="37">
        <v>1</v>
      </c>
      <c r="I20" s="37">
        <v>2</v>
      </c>
      <c r="J20" s="37">
        <v>3</v>
      </c>
      <c r="K20" s="37">
        <v>4</v>
      </c>
      <c r="L20" s="37">
        <v>5</v>
      </c>
      <c r="M20" s="37">
        <v>6</v>
      </c>
      <c r="N20" s="38" t="s">
        <v>3</v>
      </c>
    </row>
    <row r="21" spans="1:14" ht="19.5" customHeight="1">
      <c r="A21" s="40">
        <v>1</v>
      </c>
      <c r="B21" s="84">
        <v>58</v>
      </c>
      <c r="C21" s="146" t="s">
        <v>139</v>
      </c>
      <c r="D21" s="136">
        <v>36333</v>
      </c>
      <c r="E21" s="111" t="s">
        <v>14</v>
      </c>
      <c r="F21" s="134" t="s">
        <v>140</v>
      </c>
      <c r="G21" s="67">
        <f>IF(ISBLANK(N21),"",TRUNC(0.00397*(N21+2243)^2)-20000)</f>
        <v>-27</v>
      </c>
      <c r="H21" s="41"/>
      <c r="I21" s="41"/>
      <c r="J21" s="41"/>
      <c r="K21" s="41"/>
      <c r="L21" s="41"/>
      <c r="M21" s="41"/>
      <c r="N21" s="42">
        <f>MAX(H21:J21,K21:M21)</f>
        <v>0</v>
      </c>
    </row>
    <row r="22" spans="1:14" ht="19.5" customHeight="1">
      <c r="A22" s="40">
        <v>2</v>
      </c>
      <c r="B22" s="84">
        <v>23</v>
      </c>
      <c r="C22" s="127" t="s">
        <v>82</v>
      </c>
      <c r="D22" s="137"/>
      <c r="E22" s="111" t="s">
        <v>13</v>
      </c>
      <c r="F22" s="133"/>
      <c r="G22" s="67">
        <f>IF(ISBLANK(N22),"",TRUNC(0.00397*(N22+2243)^2)-20000)</f>
        <v>-27</v>
      </c>
      <c r="H22" s="41"/>
      <c r="I22" s="41"/>
      <c r="J22" s="41"/>
      <c r="K22" s="41"/>
      <c r="L22" s="41"/>
      <c r="M22" s="41"/>
      <c r="N22" s="42">
        <f>MAX(H22:J22,K22:M22)</f>
        <v>0</v>
      </c>
    </row>
    <row r="23" spans="1:14" ht="19.5" customHeight="1">
      <c r="A23" s="40">
        <v>3</v>
      </c>
      <c r="B23" s="84">
        <v>89</v>
      </c>
      <c r="C23" s="105" t="s">
        <v>202</v>
      </c>
      <c r="D23" s="120" t="s">
        <v>234</v>
      </c>
      <c r="E23" s="111" t="s">
        <v>15</v>
      </c>
      <c r="F23" s="120" t="s">
        <v>203</v>
      </c>
      <c r="G23" s="67">
        <f>IF(ISBLANK(N23),"",TRUNC(0.00397*(N23+2243)^2)-20000)</f>
        <v>-27</v>
      </c>
      <c r="H23" s="41"/>
      <c r="I23" s="41"/>
      <c r="J23" s="41"/>
      <c r="K23" s="41"/>
      <c r="L23" s="41"/>
      <c r="M23" s="41"/>
      <c r="N23" s="42">
        <f>MAX(H23:J23,K23:M23)</f>
        <v>0</v>
      </c>
    </row>
    <row r="24" spans="1:14" ht="15.75" customHeight="1">
      <c r="A24" s="51"/>
      <c r="B24" s="52"/>
      <c r="C24" s="53"/>
      <c r="D24" s="54"/>
      <c r="E24" s="54"/>
      <c r="F24" s="154"/>
      <c r="G24" s="55"/>
      <c r="H24" s="56"/>
      <c r="I24" s="56"/>
      <c r="J24" s="56"/>
      <c r="K24" s="56"/>
      <c r="L24" s="56"/>
      <c r="M24" s="56"/>
      <c r="N24" s="57"/>
    </row>
    <row r="25" spans="1:14" ht="18.75">
      <c r="A25" s="11"/>
      <c r="B25" s="11"/>
      <c r="C25" s="6" t="s">
        <v>44</v>
      </c>
      <c r="D25" s="5"/>
      <c r="E25" s="5"/>
      <c r="F25" s="5"/>
      <c r="G25" s="4"/>
      <c r="H25" s="4"/>
      <c r="I25" s="4"/>
      <c r="J25" s="4"/>
      <c r="K25" s="4"/>
      <c r="L25" s="4"/>
      <c r="M25" s="4"/>
      <c r="N25" s="8"/>
    </row>
    <row r="26" spans="1:14" ht="6.75" customHeight="1">
      <c r="A26" s="8"/>
      <c r="B26" s="8"/>
      <c r="C26" s="9"/>
      <c r="D26" s="8"/>
      <c r="E26" s="7"/>
      <c r="F26" s="7"/>
      <c r="G26" s="8"/>
      <c r="H26" s="10"/>
      <c r="N26" s="8"/>
    </row>
    <row r="27" spans="1:14" ht="12.75">
      <c r="A27" s="37" t="s">
        <v>56</v>
      </c>
      <c r="B27" s="38" t="s">
        <v>55</v>
      </c>
      <c r="C27" s="43" t="s">
        <v>2</v>
      </c>
      <c r="D27" s="39" t="s">
        <v>11</v>
      </c>
      <c r="E27" s="80" t="s">
        <v>5</v>
      </c>
      <c r="F27" s="38" t="s">
        <v>60</v>
      </c>
      <c r="G27" s="64" t="s">
        <v>4</v>
      </c>
      <c r="H27" s="37">
        <v>1</v>
      </c>
      <c r="I27" s="37">
        <v>2</v>
      </c>
      <c r="J27" s="37">
        <v>3</v>
      </c>
      <c r="K27" s="37">
        <v>4</v>
      </c>
      <c r="L27" s="37">
        <v>5</v>
      </c>
      <c r="M27" s="37">
        <v>6</v>
      </c>
      <c r="N27" s="38" t="s">
        <v>3</v>
      </c>
    </row>
    <row r="28" spans="1:14" ht="19.5" customHeight="1">
      <c r="A28" s="40">
        <v>1</v>
      </c>
      <c r="B28" s="84">
        <v>90</v>
      </c>
      <c r="C28" s="155" t="s">
        <v>204</v>
      </c>
      <c r="D28" s="106" t="s">
        <v>235</v>
      </c>
      <c r="E28" s="111" t="s">
        <v>15</v>
      </c>
      <c r="F28" s="120" t="s">
        <v>205</v>
      </c>
      <c r="G28" s="67">
        <f>IF(ISBLANK(N28),"",TRUNC(0.00397*(N28+2243)^2)-20000)</f>
        <v>-27</v>
      </c>
      <c r="H28" s="41"/>
      <c r="I28" s="41"/>
      <c r="J28" s="41"/>
      <c r="K28" s="41"/>
      <c r="L28" s="41"/>
      <c r="M28" s="41"/>
      <c r="N28" s="42">
        <f>MAX(H28:J28,K28:M28)</f>
        <v>0</v>
      </c>
    </row>
    <row r="29" spans="1:14" ht="19.5" customHeight="1">
      <c r="A29" s="40">
        <v>2</v>
      </c>
      <c r="B29" s="84">
        <v>24</v>
      </c>
      <c r="C29" s="127" t="s">
        <v>83</v>
      </c>
      <c r="D29" s="97"/>
      <c r="E29" s="111" t="s">
        <v>13</v>
      </c>
      <c r="F29" s="133"/>
      <c r="G29" s="67">
        <f>IF(ISBLANK(N29),"",TRUNC(0.00397*(N29+2243)^2)-20000)</f>
        <v>-27</v>
      </c>
      <c r="H29" s="41"/>
      <c r="I29" s="41"/>
      <c r="J29" s="41"/>
      <c r="K29" s="41"/>
      <c r="L29" s="41"/>
      <c r="M29" s="41"/>
      <c r="N29" s="42">
        <f>MAX(H29:J29,K29:M29)</f>
        <v>0</v>
      </c>
    </row>
    <row r="30" spans="1:14" ht="19.5" customHeight="1">
      <c r="A30" s="40">
        <v>3</v>
      </c>
      <c r="B30" s="84">
        <v>59</v>
      </c>
      <c r="C30" s="146" t="s">
        <v>141</v>
      </c>
      <c r="D30" s="124">
        <v>36570</v>
      </c>
      <c r="E30" s="111" t="s">
        <v>14</v>
      </c>
      <c r="F30" s="134" t="s">
        <v>142</v>
      </c>
      <c r="G30" s="67">
        <f>IF(ISBLANK(N30),"",TRUNC(0.00397*(N30+2243)^2)-20000)</f>
        <v>-27</v>
      </c>
      <c r="H30" s="41"/>
      <c r="I30" s="41"/>
      <c r="J30" s="41"/>
      <c r="K30" s="41"/>
      <c r="L30" s="41"/>
      <c r="M30" s="41"/>
      <c r="N30" s="42">
        <f>MAX(H30:J30,K30:M30)</f>
        <v>0</v>
      </c>
    </row>
  </sheetData>
  <sheetProtection/>
  <mergeCells count="2">
    <mergeCell ref="A1:O1"/>
    <mergeCell ref="M3:Q3"/>
  </mergeCells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Zeros="0" zoomScalePageLayoutView="0" workbookViewId="0" topLeftCell="A10">
      <selection activeCell="E34" sqref="E34"/>
    </sheetView>
  </sheetViews>
  <sheetFormatPr defaultColWidth="8.00390625" defaultRowHeight="15"/>
  <cols>
    <col min="1" max="1" width="4.421875" style="4" customWidth="1"/>
    <col min="2" max="2" width="4.28125" style="4" customWidth="1"/>
    <col min="3" max="3" width="26.00390625" style="44" customWidth="1"/>
    <col min="4" max="4" width="12.57421875" style="4" customWidth="1"/>
    <col min="5" max="5" width="10.57421875" style="4" customWidth="1"/>
    <col min="6" max="6" width="7.8515625" style="4" customWidth="1"/>
    <col min="7" max="7" width="6.28125" style="11" customWidth="1"/>
    <col min="8" max="13" width="6.7109375" style="8" customWidth="1"/>
    <col min="14" max="14" width="6.7109375" style="45" customWidth="1"/>
    <col min="15" max="16384" width="8.00390625" style="30" customWidth="1"/>
  </cols>
  <sheetData>
    <row r="1" spans="1:17" ht="22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  <c r="Q1" s="4"/>
    </row>
    <row r="2" spans="1:17" ht="20.25">
      <c r="A2" s="1"/>
      <c r="B2" s="1"/>
      <c r="C2" s="6"/>
      <c r="D2" s="5"/>
      <c r="E2" s="5"/>
      <c r="F2" s="5"/>
      <c r="G2" s="4"/>
      <c r="H2" s="4"/>
      <c r="J2" s="4"/>
      <c r="K2" s="34"/>
      <c r="L2" s="4"/>
      <c r="M2" s="4"/>
      <c r="N2" s="8"/>
      <c r="O2" s="3"/>
      <c r="P2" s="4"/>
      <c r="Q2" s="4"/>
    </row>
    <row r="3" spans="1:17" ht="18.75">
      <c r="A3" s="2"/>
      <c r="B3" s="2"/>
      <c r="C3" s="6"/>
      <c r="D3" s="5"/>
      <c r="E3" s="5"/>
      <c r="F3" s="5"/>
      <c r="G3" s="4"/>
      <c r="H3" s="4"/>
      <c r="I3" s="4"/>
      <c r="J3" s="4"/>
      <c r="K3" s="4"/>
      <c r="L3" s="4"/>
      <c r="M3" s="170" t="s">
        <v>54</v>
      </c>
      <c r="N3" s="170"/>
      <c r="O3" s="170"/>
      <c r="P3" s="170"/>
      <c r="Q3" s="170"/>
    </row>
    <row r="4" spans="1:14" ht="16.5" customHeight="1">
      <c r="A4" s="11"/>
      <c r="B4" s="11"/>
      <c r="C4" s="6" t="s">
        <v>9</v>
      </c>
      <c r="D4" s="5"/>
      <c r="E4" s="5"/>
      <c r="F4" s="5"/>
      <c r="G4" s="4"/>
      <c r="H4" s="4"/>
      <c r="I4" s="4"/>
      <c r="J4" s="4"/>
      <c r="K4" s="4"/>
      <c r="L4" s="4"/>
      <c r="M4" s="4"/>
      <c r="N4" s="8"/>
    </row>
    <row r="5" spans="1:17" s="32" customFormat="1" ht="11.25" customHeight="1">
      <c r="A5" s="8"/>
      <c r="B5" s="8"/>
      <c r="C5" s="9"/>
      <c r="D5" s="8"/>
      <c r="E5" s="7"/>
      <c r="F5" s="7"/>
      <c r="G5" s="8"/>
      <c r="H5" s="10"/>
      <c r="I5" s="8"/>
      <c r="J5" s="8"/>
      <c r="K5" s="8"/>
      <c r="L5" s="8"/>
      <c r="M5" s="8"/>
      <c r="N5" s="8"/>
      <c r="O5" s="31"/>
      <c r="P5" s="31"/>
      <c r="Q5" s="31"/>
    </row>
    <row r="6" spans="1:14" ht="12.75">
      <c r="A6" s="37" t="s">
        <v>56</v>
      </c>
      <c r="B6" s="38" t="s">
        <v>55</v>
      </c>
      <c r="C6" s="43" t="s">
        <v>2</v>
      </c>
      <c r="D6" s="39" t="s">
        <v>11</v>
      </c>
      <c r="E6" s="80" t="s">
        <v>5</v>
      </c>
      <c r="F6" s="38" t="s">
        <v>60</v>
      </c>
      <c r="G6" s="37" t="s">
        <v>4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8" t="s">
        <v>3</v>
      </c>
    </row>
    <row r="7" spans="1:14" s="33" customFormat="1" ht="19.5" customHeight="1">
      <c r="A7" s="40">
        <v>1</v>
      </c>
      <c r="B7" s="84">
        <v>42</v>
      </c>
      <c r="C7" s="125" t="s">
        <v>108</v>
      </c>
      <c r="D7" s="124">
        <v>33762</v>
      </c>
      <c r="E7" s="111" t="s">
        <v>14</v>
      </c>
      <c r="F7" s="134" t="s">
        <v>109</v>
      </c>
      <c r="G7" s="70">
        <f>IF(ISBLANK(N7),"",TRUNC(0.0030965*(N7+2540)^2)-20000)</f>
        <v>-23</v>
      </c>
      <c r="H7" s="41"/>
      <c r="I7" s="41"/>
      <c r="J7" s="41"/>
      <c r="K7" s="41"/>
      <c r="L7" s="41"/>
      <c r="M7" s="41"/>
      <c r="N7" s="42">
        <f>MAX(H7:J7,K7:M7)</f>
        <v>0</v>
      </c>
    </row>
    <row r="8" spans="1:14" s="33" customFormat="1" ht="19.5" customHeight="1">
      <c r="A8" s="40">
        <v>2</v>
      </c>
      <c r="B8" s="84">
        <v>9</v>
      </c>
      <c r="C8" s="127" t="s">
        <v>69</v>
      </c>
      <c r="D8" s="97"/>
      <c r="E8" s="111" t="s">
        <v>13</v>
      </c>
      <c r="F8" s="133"/>
      <c r="G8" s="70">
        <f>IF(ISBLANK(N8),"",TRUNC(0.0030965*(N8+2540)^2)-20000)</f>
        <v>-23</v>
      </c>
      <c r="H8" s="41"/>
      <c r="I8" s="41"/>
      <c r="J8" s="41"/>
      <c r="K8" s="41"/>
      <c r="L8" s="41"/>
      <c r="M8" s="41"/>
      <c r="N8" s="42">
        <f>MAX(H8:J8,K8:M8)</f>
        <v>0</v>
      </c>
    </row>
    <row r="9" spans="1:14" s="33" customFormat="1" ht="19.5" customHeight="1">
      <c r="A9" s="40">
        <v>3</v>
      </c>
      <c r="B9" s="84">
        <v>75</v>
      </c>
      <c r="C9" s="105" t="s">
        <v>174</v>
      </c>
      <c r="D9" s="106" t="s">
        <v>236</v>
      </c>
      <c r="E9" s="111" t="s">
        <v>15</v>
      </c>
      <c r="F9" s="120" t="s">
        <v>175</v>
      </c>
      <c r="G9" s="70">
        <f>IF(ISBLANK(N9),"",TRUNC(0.0030965*(N9+2540)^2)-20000)</f>
        <v>-23</v>
      </c>
      <c r="H9" s="41"/>
      <c r="I9" s="41"/>
      <c r="J9" s="41"/>
      <c r="K9" s="41"/>
      <c r="L9" s="41"/>
      <c r="M9" s="41"/>
      <c r="N9" s="42">
        <f>MAX(H9:J9,K9:M9)</f>
        <v>0</v>
      </c>
    </row>
    <row r="10" spans="1:14" s="33" customFormat="1" ht="12.75" customHeight="1">
      <c r="A10" s="4"/>
      <c r="B10" s="4"/>
      <c r="C10" s="44"/>
      <c r="D10" s="4"/>
      <c r="E10" s="4"/>
      <c r="F10" s="8"/>
      <c r="G10" s="69"/>
      <c r="H10" s="8"/>
      <c r="I10" s="8"/>
      <c r="J10" s="8"/>
      <c r="K10" s="8"/>
      <c r="L10" s="8"/>
      <c r="M10" s="8"/>
      <c r="N10" s="45"/>
    </row>
    <row r="11" spans="1:14" s="33" customFormat="1" ht="19.5" customHeight="1">
      <c r="A11" s="11"/>
      <c r="B11" s="11"/>
      <c r="C11" s="6" t="s">
        <v>22</v>
      </c>
      <c r="D11" s="5"/>
      <c r="E11" s="5"/>
      <c r="F11" s="5"/>
      <c r="G11" s="4"/>
      <c r="H11" s="4"/>
      <c r="I11" s="4"/>
      <c r="J11" s="4"/>
      <c r="K11" s="4"/>
      <c r="L11" s="4"/>
      <c r="M11" s="4"/>
      <c r="N11" s="8"/>
    </row>
    <row r="12" spans="1:14" s="33" customFormat="1" ht="11.25" customHeight="1">
      <c r="A12" s="8"/>
      <c r="B12" s="8"/>
      <c r="C12" s="9"/>
      <c r="D12" s="8"/>
      <c r="E12" s="7"/>
      <c r="F12" s="7"/>
      <c r="G12" s="8"/>
      <c r="H12" s="10"/>
      <c r="I12" s="8"/>
      <c r="J12" s="8"/>
      <c r="K12" s="8"/>
      <c r="L12" s="8"/>
      <c r="M12" s="8"/>
      <c r="N12" s="8"/>
    </row>
    <row r="13" spans="1:14" ht="12.75">
      <c r="A13" s="37" t="s">
        <v>56</v>
      </c>
      <c r="B13" s="38" t="s">
        <v>55</v>
      </c>
      <c r="C13" s="43" t="s">
        <v>2</v>
      </c>
      <c r="D13" s="39" t="s">
        <v>11</v>
      </c>
      <c r="E13" s="80" t="s">
        <v>5</v>
      </c>
      <c r="F13" s="38" t="s">
        <v>60</v>
      </c>
      <c r="G13" s="37" t="s">
        <v>4</v>
      </c>
      <c r="H13" s="37">
        <v>1</v>
      </c>
      <c r="I13" s="37">
        <v>2</v>
      </c>
      <c r="J13" s="37">
        <v>3</v>
      </c>
      <c r="K13" s="37">
        <v>4</v>
      </c>
      <c r="L13" s="37">
        <v>5</v>
      </c>
      <c r="M13" s="37">
        <v>6</v>
      </c>
      <c r="N13" s="38" t="s">
        <v>3</v>
      </c>
    </row>
    <row r="14" spans="1:14" ht="19.5" customHeight="1">
      <c r="A14" s="40">
        <v>1</v>
      </c>
      <c r="B14" s="84">
        <v>76</v>
      </c>
      <c r="C14" s="105" t="s">
        <v>176</v>
      </c>
      <c r="D14" s="106" t="s">
        <v>237</v>
      </c>
      <c r="E14" s="111" t="s">
        <v>15</v>
      </c>
      <c r="F14" s="106" t="s">
        <v>177</v>
      </c>
      <c r="G14" s="70">
        <f>IF(ISBLANK(N14),"",TRUNC(0.0030965*(N14+2540)^2)-20000)</f>
        <v>-23</v>
      </c>
      <c r="H14" s="41"/>
      <c r="I14" s="41"/>
      <c r="J14" s="41"/>
      <c r="K14" s="41"/>
      <c r="L14" s="41"/>
      <c r="M14" s="41"/>
      <c r="N14" s="42">
        <f>MAX(H14:J14,K14:M14)</f>
        <v>0</v>
      </c>
    </row>
    <row r="15" spans="1:14" ht="19.5" customHeight="1">
      <c r="A15" s="40">
        <v>2</v>
      </c>
      <c r="B15" s="84">
        <v>43</v>
      </c>
      <c r="C15" s="125" t="s">
        <v>110</v>
      </c>
      <c r="D15" s="124">
        <v>35192</v>
      </c>
      <c r="E15" s="111" t="s">
        <v>14</v>
      </c>
      <c r="F15" s="117" t="s">
        <v>111</v>
      </c>
      <c r="G15" s="70">
        <f>IF(ISBLANK(N15),"",TRUNC(0.0030965*(N15+2540)^2)-20000)</f>
        <v>-23</v>
      </c>
      <c r="H15" s="41"/>
      <c r="I15" s="41"/>
      <c r="J15" s="41"/>
      <c r="K15" s="41"/>
      <c r="L15" s="41"/>
      <c r="M15" s="41"/>
      <c r="N15" s="42">
        <f>MAX(H15:J15,K15:M15)</f>
        <v>0</v>
      </c>
    </row>
    <row r="16" spans="1:14" ht="19.5" customHeight="1">
      <c r="A16" s="40">
        <v>3</v>
      </c>
      <c r="B16" s="84">
        <v>10</v>
      </c>
      <c r="C16" s="127" t="s">
        <v>70</v>
      </c>
      <c r="D16" s="97"/>
      <c r="E16" s="111" t="s">
        <v>13</v>
      </c>
      <c r="F16" s="112"/>
      <c r="G16" s="70">
        <f>IF(ISBLANK(N16),"",TRUNC(0.0030965*(N16+2540)^2)-20000)</f>
        <v>-23</v>
      </c>
      <c r="H16" s="41"/>
      <c r="I16" s="41"/>
      <c r="J16" s="41"/>
      <c r="K16" s="41"/>
      <c r="L16" s="41"/>
      <c r="M16" s="41"/>
      <c r="N16" s="42">
        <f>MAX(H16:J16,K16:M16)</f>
        <v>0</v>
      </c>
    </row>
    <row r="17" spans="6:7" ht="12.75">
      <c r="F17" s="8"/>
      <c r="G17" s="69"/>
    </row>
    <row r="18" spans="1:14" ht="18.75">
      <c r="A18" s="11"/>
      <c r="B18" s="11"/>
      <c r="C18" s="6" t="s">
        <v>23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8"/>
    </row>
    <row r="19" spans="1:14" ht="11.25" customHeight="1">
      <c r="A19" s="8"/>
      <c r="B19" s="8"/>
      <c r="C19" s="9"/>
      <c r="D19" s="8"/>
      <c r="E19" s="7"/>
      <c r="F19" s="7"/>
      <c r="G19" s="8"/>
      <c r="H19" s="10"/>
      <c r="N19" s="8"/>
    </row>
    <row r="20" spans="1:14" ht="12.75">
      <c r="A20" s="37" t="s">
        <v>56</v>
      </c>
      <c r="B20" s="38" t="s">
        <v>55</v>
      </c>
      <c r="C20" s="43" t="s">
        <v>2</v>
      </c>
      <c r="D20" s="39" t="s">
        <v>11</v>
      </c>
      <c r="E20" s="80" t="s">
        <v>5</v>
      </c>
      <c r="F20" s="38" t="s">
        <v>60</v>
      </c>
      <c r="G20" s="37" t="s">
        <v>4</v>
      </c>
      <c r="H20" s="37">
        <v>1</v>
      </c>
      <c r="I20" s="37">
        <v>2</v>
      </c>
      <c r="J20" s="37">
        <v>3</v>
      </c>
      <c r="K20" s="37">
        <v>4</v>
      </c>
      <c r="L20" s="37">
        <v>5</v>
      </c>
      <c r="M20" s="37">
        <v>6</v>
      </c>
      <c r="N20" s="38" t="s">
        <v>3</v>
      </c>
    </row>
    <row r="21" spans="1:14" ht="19.5" customHeight="1">
      <c r="A21" s="40">
        <v>1</v>
      </c>
      <c r="B21" s="84">
        <v>44</v>
      </c>
      <c r="C21" s="125" t="s">
        <v>112</v>
      </c>
      <c r="D21" s="124">
        <v>35931</v>
      </c>
      <c r="E21" s="111" t="s">
        <v>14</v>
      </c>
      <c r="F21" s="134" t="s">
        <v>113</v>
      </c>
      <c r="G21" s="70">
        <f>IF(ISBLANK(N21),"",TRUNC(0.0030965*(N21+2540)^2)-20000)</f>
        <v>-23</v>
      </c>
      <c r="H21" s="41"/>
      <c r="I21" s="41"/>
      <c r="J21" s="41"/>
      <c r="K21" s="41"/>
      <c r="L21" s="41"/>
      <c r="M21" s="41"/>
      <c r="N21" s="42">
        <f>MAX(H21:J21,K21:M21)</f>
        <v>0</v>
      </c>
    </row>
    <row r="22" spans="1:14" ht="19.5" customHeight="1">
      <c r="A22" s="40">
        <v>2</v>
      </c>
      <c r="B22" s="84">
        <v>77</v>
      </c>
      <c r="C22" s="105" t="s">
        <v>178</v>
      </c>
      <c r="D22" s="106" t="s">
        <v>239</v>
      </c>
      <c r="E22" s="111" t="s">
        <v>15</v>
      </c>
      <c r="F22" s="120" t="s">
        <v>179</v>
      </c>
      <c r="G22" s="70">
        <f>IF(ISBLANK(N22),"",TRUNC(0.0030965*(N22+2540)^2)-20000)</f>
        <v>-23</v>
      </c>
      <c r="H22" s="41"/>
      <c r="I22" s="41"/>
      <c r="J22" s="41"/>
      <c r="K22" s="41"/>
      <c r="L22" s="41"/>
      <c r="M22" s="41"/>
      <c r="N22" s="42">
        <f>MAX(H22:J22,K22:M22)</f>
        <v>0</v>
      </c>
    </row>
    <row r="23" spans="1:14" ht="19.5" customHeight="1">
      <c r="A23" s="40">
        <v>3</v>
      </c>
      <c r="B23" s="84">
        <v>11</v>
      </c>
      <c r="C23" s="127" t="s">
        <v>238</v>
      </c>
      <c r="D23" s="97"/>
      <c r="E23" s="111" t="s">
        <v>13</v>
      </c>
      <c r="F23" s="112"/>
      <c r="G23" s="70">
        <f>IF(ISBLANK(N23),"",TRUNC(0.0030965*(N23+2540)^2)-20000)</f>
        <v>-23</v>
      </c>
      <c r="H23" s="41"/>
      <c r="I23" s="41"/>
      <c r="J23" s="41"/>
      <c r="K23" s="41"/>
      <c r="L23" s="41"/>
      <c r="M23" s="41"/>
      <c r="N23" s="42">
        <f>MAX(H23:J23,K23:M23)</f>
        <v>0</v>
      </c>
    </row>
    <row r="24" ht="12.75">
      <c r="F24" s="8"/>
    </row>
    <row r="25" spans="1:14" ht="18.75">
      <c r="A25" s="11"/>
      <c r="B25" s="11"/>
      <c r="C25" s="6" t="s">
        <v>40</v>
      </c>
      <c r="D25" s="5"/>
      <c r="E25" s="5"/>
      <c r="F25" s="5"/>
      <c r="G25" s="4"/>
      <c r="H25" s="4"/>
      <c r="I25" s="4"/>
      <c r="J25" s="4"/>
      <c r="K25" s="4"/>
      <c r="L25" s="4"/>
      <c r="M25" s="4"/>
      <c r="N25" s="8"/>
    </row>
    <row r="26" spans="1:14" ht="10.5" customHeight="1">
      <c r="A26" s="8"/>
      <c r="B26" s="8"/>
      <c r="C26" s="9"/>
      <c r="D26" s="8"/>
      <c r="E26" s="7"/>
      <c r="F26" s="7"/>
      <c r="G26" s="8"/>
      <c r="H26" s="10"/>
      <c r="N26" s="8"/>
    </row>
    <row r="27" spans="1:14" ht="12.75">
      <c r="A27" s="37" t="s">
        <v>56</v>
      </c>
      <c r="B27" s="38" t="s">
        <v>55</v>
      </c>
      <c r="C27" s="43" t="s">
        <v>2</v>
      </c>
      <c r="D27" s="39" t="s">
        <v>11</v>
      </c>
      <c r="E27" s="80" t="s">
        <v>5</v>
      </c>
      <c r="F27" s="38" t="s">
        <v>60</v>
      </c>
      <c r="G27" s="37" t="s">
        <v>4</v>
      </c>
      <c r="H27" s="37">
        <v>1</v>
      </c>
      <c r="I27" s="37">
        <v>2</v>
      </c>
      <c r="J27" s="37">
        <v>3</v>
      </c>
      <c r="K27" s="37">
        <v>4</v>
      </c>
      <c r="L27" s="37">
        <v>5</v>
      </c>
      <c r="M27" s="37">
        <v>6</v>
      </c>
      <c r="N27" s="38" t="s">
        <v>3</v>
      </c>
    </row>
    <row r="28" spans="1:14" ht="19.5" customHeight="1">
      <c r="A28" s="40">
        <v>1</v>
      </c>
      <c r="B28" s="84">
        <v>78</v>
      </c>
      <c r="C28" s="105" t="s">
        <v>180</v>
      </c>
      <c r="D28" s="106" t="s">
        <v>240</v>
      </c>
      <c r="E28" s="111" t="s">
        <v>15</v>
      </c>
      <c r="F28" s="106" t="s">
        <v>181</v>
      </c>
      <c r="G28" s="70">
        <f>IF(ISBLANK(N28),"",TRUNC(0.0030965*(N28+2540)^2)-20000)</f>
        <v>-23</v>
      </c>
      <c r="H28" s="41"/>
      <c r="I28" s="41"/>
      <c r="J28" s="41"/>
      <c r="K28" s="41"/>
      <c r="L28" s="41"/>
      <c r="M28" s="41"/>
      <c r="N28" s="42">
        <f>MAX(H28:J28,K28:M28)</f>
        <v>0</v>
      </c>
    </row>
    <row r="29" spans="1:14" ht="19.5" customHeight="1">
      <c r="A29" s="40">
        <v>2</v>
      </c>
      <c r="B29" s="84">
        <v>37</v>
      </c>
      <c r="C29" s="125" t="s">
        <v>98</v>
      </c>
      <c r="D29" s="124">
        <v>37175</v>
      </c>
      <c r="E29" s="111" t="s">
        <v>14</v>
      </c>
      <c r="F29" s="117" t="s">
        <v>114</v>
      </c>
      <c r="G29" s="70">
        <f>IF(ISBLANK(N29),"",TRUNC(0.0030965*(N29+2540)^2)-20000)</f>
        <v>-23</v>
      </c>
      <c r="H29" s="41"/>
      <c r="I29" s="41"/>
      <c r="J29" s="41"/>
      <c r="K29" s="41"/>
      <c r="L29" s="41"/>
      <c r="M29" s="41"/>
      <c r="N29" s="42">
        <f>MAX(H29:J29,K29:M29)</f>
        <v>0</v>
      </c>
    </row>
    <row r="30" spans="1:14" ht="19.5" customHeight="1">
      <c r="A30" s="40">
        <v>3</v>
      </c>
      <c r="B30" s="84">
        <v>12</v>
      </c>
      <c r="C30" s="127" t="s">
        <v>71</v>
      </c>
      <c r="D30" s="97"/>
      <c r="E30" s="111" t="s">
        <v>13</v>
      </c>
      <c r="F30" s="107"/>
      <c r="G30" s="70">
        <f>IF(ISBLANK(N30),"",TRUNC(0.0030965*(N30+2540)^2)-20000)</f>
        <v>-23</v>
      </c>
      <c r="H30" s="41"/>
      <c r="I30" s="41"/>
      <c r="J30" s="41"/>
      <c r="K30" s="41"/>
      <c r="L30" s="41"/>
      <c r="M30" s="41"/>
      <c r="N30" s="42">
        <f>MAX(H30:J30,K30:M30)</f>
        <v>0</v>
      </c>
    </row>
  </sheetData>
  <sheetProtection/>
  <mergeCells count="2">
    <mergeCell ref="A1:O1"/>
    <mergeCell ref="M3:Q3"/>
  </mergeCells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30"/>
  <sheetViews>
    <sheetView showZeros="0" zoomScalePageLayoutView="0" workbookViewId="0" topLeftCell="A9">
      <selection activeCell="D29" sqref="D29"/>
    </sheetView>
  </sheetViews>
  <sheetFormatPr defaultColWidth="8.00390625" defaultRowHeight="15"/>
  <cols>
    <col min="1" max="1" width="4.421875" style="4" customWidth="1"/>
    <col min="2" max="2" width="4.28125" style="4" customWidth="1"/>
    <col min="3" max="3" width="26.00390625" style="44" customWidth="1"/>
    <col min="4" max="4" width="12.7109375" style="4" customWidth="1"/>
    <col min="5" max="5" width="10.57421875" style="4" customWidth="1"/>
    <col min="6" max="6" width="8.421875" style="8" customWidth="1"/>
    <col min="7" max="7" width="6.28125" style="11" customWidth="1"/>
    <col min="8" max="13" width="6.7109375" style="8" customWidth="1"/>
    <col min="14" max="14" width="6.7109375" style="45" customWidth="1"/>
    <col min="15" max="16384" width="8.00390625" style="18" customWidth="1"/>
  </cols>
  <sheetData>
    <row r="1" spans="1:17" ht="22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  <c r="Q1" s="4"/>
    </row>
    <row r="2" spans="1:17" ht="20.25">
      <c r="A2" s="1"/>
      <c r="B2" s="1"/>
      <c r="C2" s="6"/>
      <c r="D2" s="5"/>
      <c r="E2" s="5"/>
      <c r="F2" s="5"/>
      <c r="G2" s="4"/>
      <c r="H2" s="4"/>
      <c r="J2" s="4"/>
      <c r="K2" s="34"/>
      <c r="L2" s="4"/>
      <c r="M2" s="4"/>
      <c r="N2" s="8"/>
      <c r="O2" s="3"/>
      <c r="P2" s="4"/>
      <c r="Q2" s="4"/>
    </row>
    <row r="3" spans="1:17" ht="15.75" customHeight="1">
      <c r="A3" s="2"/>
      <c r="B3" s="2"/>
      <c r="C3" s="6"/>
      <c r="D3" s="5"/>
      <c r="E3" s="5"/>
      <c r="F3" s="5"/>
      <c r="G3" s="4"/>
      <c r="H3" s="4"/>
      <c r="I3" s="4"/>
      <c r="J3" s="4"/>
      <c r="K3" s="4"/>
      <c r="L3" s="4"/>
      <c r="M3" s="170" t="s">
        <v>54</v>
      </c>
      <c r="N3" s="170"/>
      <c r="O3" s="170"/>
      <c r="P3" s="170"/>
      <c r="Q3" s="170"/>
    </row>
    <row r="4" spans="1:14" ht="16.5" customHeight="1">
      <c r="A4" s="11"/>
      <c r="B4" s="11"/>
      <c r="C4" s="6" t="s">
        <v>10</v>
      </c>
      <c r="D4" s="5"/>
      <c r="E4" s="5"/>
      <c r="F4" s="5"/>
      <c r="G4" s="4"/>
      <c r="H4" s="4"/>
      <c r="I4" s="4"/>
      <c r="J4" s="4"/>
      <c r="K4" s="4"/>
      <c r="L4" s="4"/>
      <c r="M4" s="4"/>
      <c r="N4" s="8"/>
    </row>
    <row r="5" spans="1:16" s="20" customFormat="1" ht="10.5" customHeight="1">
      <c r="A5" s="8"/>
      <c r="B5" s="8"/>
      <c r="C5" s="9"/>
      <c r="D5" s="8"/>
      <c r="E5" s="7"/>
      <c r="F5" s="7"/>
      <c r="G5" s="8"/>
      <c r="H5" s="10"/>
      <c r="I5" s="8"/>
      <c r="J5" s="8"/>
      <c r="K5" s="8"/>
      <c r="L5" s="8"/>
      <c r="M5" s="8"/>
      <c r="N5" s="8"/>
      <c r="O5" s="19"/>
      <c r="P5" s="19"/>
    </row>
    <row r="6" spans="1:14" s="30" customFormat="1" ht="12.75">
      <c r="A6" s="37" t="s">
        <v>56</v>
      </c>
      <c r="B6" s="38" t="s">
        <v>55</v>
      </c>
      <c r="C6" s="43" t="s">
        <v>2</v>
      </c>
      <c r="D6" s="39" t="s">
        <v>11</v>
      </c>
      <c r="E6" s="80" t="s">
        <v>5</v>
      </c>
      <c r="F6" s="38" t="s">
        <v>60</v>
      </c>
      <c r="G6" s="64" t="s">
        <v>4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8" t="s">
        <v>3</v>
      </c>
    </row>
    <row r="7" spans="1:14" s="21" customFormat="1" ht="19.5" customHeight="1">
      <c r="A7" s="40">
        <v>1</v>
      </c>
      <c r="B7" s="84">
        <v>25</v>
      </c>
      <c r="C7" s="127" t="s">
        <v>84</v>
      </c>
      <c r="D7" s="97"/>
      <c r="E7" s="111" t="s">
        <v>13</v>
      </c>
      <c r="F7" s="112"/>
      <c r="G7" s="71">
        <f>IF(ISBLANK(N7),"",TRUNC(0.0027549*(N7+2693)^2)-20000)</f>
        <v>-21</v>
      </c>
      <c r="H7" s="41"/>
      <c r="I7" s="41"/>
      <c r="J7" s="41"/>
      <c r="K7" s="41"/>
      <c r="L7" s="41"/>
      <c r="M7" s="41"/>
      <c r="N7" s="42">
        <f>MAX(H7:J7,K7:M7)</f>
        <v>0</v>
      </c>
    </row>
    <row r="8" spans="1:14" s="21" customFormat="1" ht="19.5" customHeight="1">
      <c r="A8" s="40">
        <v>2</v>
      </c>
      <c r="B8" s="84">
        <v>91</v>
      </c>
      <c r="C8" s="139" t="s">
        <v>206</v>
      </c>
      <c r="D8" s="112" t="s">
        <v>241</v>
      </c>
      <c r="E8" s="111" t="s">
        <v>15</v>
      </c>
      <c r="F8" s="112" t="s">
        <v>207</v>
      </c>
      <c r="G8" s="71">
        <f>IF(ISBLANK(N8),"",TRUNC(0.0027549*(N8+2693)^2)-20000)</f>
        <v>-21</v>
      </c>
      <c r="H8" s="41"/>
      <c r="I8" s="41"/>
      <c r="J8" s="41"/>
      <c r="K8" s="41"/>
      <c r="L8" s="41"/>
      <c r="M8" s="41"/>
      <c r="N8" s="42">
        <f>MAX(H8:J8,K8:M8)</f>
        <v>0</v>
      </c>
    </row>
    <row r="9" spans="1:14" s="21" customFormat="1" ht="19.5" customHeight="1">
      <c r="A9" s="40">
        <v>3</v>
      </c>
      <c r="B9" s="84">
        <v>60</v>
      </c>
      <c r="C9" s="125" t="s">
        <v>143</v>
      </c>
      <c r="D9" s="124">
        <v>28980</v>
      </c>
      <c r="E9" s="111" t="s">
        <v>14</v>
      </c>
      <c r="F9" s="117" t="s">
        <v>144</v>
      </c>
      <c r="G9" s="71">
        <f>IF(ISBLANK(N9),"",TRUNC(0.0027549*(N9+2693)^2)-20000)</f>
        <v>-21</v>
      </c>
      <c r="H9" s="46"/>
      <c r="I9" s="46"/>
      <c r="J9" s="46"/>
      <c r="K9" s="46"/>
      <c r="L9" s="46"/>
      <c r="M9" s="46"/>
      <c r="N9" s="47">
        <f>MAX(H9:J9,K9:M9)</f>
        <v>0</v>
      </c>
    </row>
    <row r="10" spans="1:14" s="21" customFormat="1" ht="10.5" customHeight="1">
      <c r="A10" s="51"/>
      <c r="B10" s="52"/>
      <c r="C10" s="53"/>
      <c r="D10" s="54"/>
      <c r="E10" s="54"/>
      <c r="F10" s="83"/>
      <c r="G10" s="58"/>
      <c r="H10" s="56"/>
      <c r="I10" s="56"/>
      <c r="J10" s="56"/>
      <c r="K10" s="56"/>
      <c r="L10" s="56"/>
      <c r="M10" s="56"/>
      <c r="N10" s="57"/>
    </row>
    <row r="11" spans="1:14" s="21" customFormat="1" ht="19.5" customHeight="1">
      <c r="A11" s="11"/>
      <c r="B11" s="11"/>
      <c r="C11" s="6" t="s">
        <v>20</v>
      </c>
      <c r="D11" s="5"/>
      <c r="E11" s="5"/>
      <c r="F11" s="5"/>
      <c r="G11" s="4"/>
      <c r="H11" s="4"/>
      <c r="I11" s="4"/>
      <c r="J11" s="4"/>
      <c r="K11" s="4"/>
      <c r="L11" s="4"/>
      <c r="M11" s="4"/>
      <c r="N11" s="8"/>
    </row>
    <row r="12" spans="1:14" s="21" customFormat="1" ht="9.75" customHeight="1">
      <c r="A12" s="8"/>
      <c r="B12" s="8"/>
      <c r="C12" s="9"/>
      <c r="D12" s="8"/>
      <c r="E12" s="7"/>
      <c r="F12" s="7"/>
      <c r="G12" s="8"/>
      <c r="H12" s="10"/>
      <c r="I12" s="8"/>
      <c r="J12" s="8"/>
      <c r="K12" s="8"/>
      <c r="L12" s="8"/>
      <c r="M12" s="8"/>
      <c r="N12" s="8"/>
    </row>
    <row r="13" spans="1:14" s="30" customFormat="1" ht="12.75">
      <c r="A13" s="37" t="s">
        <v>56</v>
      </c>
      <c r="B13" s="38" t="s">
        <v>55</v>
      </c>
      <c r="C13" s="43" t="s">
        <v>2</v>
      </c>
      <c r="D13" s="39" t="s">
        <v>11</v>
      </c>
      <c r="E13" s="80" t="s">
        <v>5</v>
      </c>
      <c r="F13" s="38" t="s">
        <v>60</v>
      </c>
      <c r="G13" s="64" t="s">
        <v>4</v>
      </c>
      <c r="H13" s="37">
        <v>1</v>
      </c>
      <c r="I13" s="37">
        <v>2</v>
      </c>
      <c r="J13" s="37">
        <v>3</v>
      </c>
      <c r="K13" s="37">
        <v>4</v>
      </c>
      <c r="L13" s="37">
        <v>5</v>
      </c>
      <c r="M13" s="37">
        <v>6</v>
      </c>
      <c r="N13" s="38" t="s">
        <v>3</v>
      </c>
    </row>
    <row r="14" spans="1:14" s="21" customFormat="1" ht="19.5" customHeight="1">
      <c r="A14" s="40">
        <v>1</v>
      </c>
      <c r="B14" s="84">
        <v>92</v>
      </c>
      <c r="C14" s="105" t="s">
        <v>208</v>
      </c>
      <c r="D14" s="106" t="s">
        <v>242</v>
      </c>
      <c r="E14" s="111" t="s">
        <v>15</v>
      </c>
      <c r="F14" s="106" t="s">
        <v>209</v>
      </c>
      <c r="G14" s="71">
        <f>IF(ISBLANK(N14),"",TRUNC(0.0027549*(N14+2693)^2)-20000)</f>
        <v>-21</v>
      </c>
      <c r="H14" s="41"/>
      <c r="I14" s="41"/>
      <c r="J14" s="41"/>
      <c r="K14" s="41"/>
      <c r="L14" s="41"/>
      <c r="M14" s="41"/>
      <c r="N14" s="42">
        <f>MAX(H14:J14,K14:M14)</f>
        <v>0</v>
      </c>
    </row>
    <row r="15" spans="1:14" s="21" customFormat="1" ht="19.5" customHeight="1">
      <c r="A15" s="40">
        <v>2</v>
      </c>
      <c r="B15" s="84">
        <v>26</v>
      </c>
      <c r="C15" s="114" t="s">
        <v>85</v>
      </c>
      <c r="D15" s="97"/>
      <c r="E15" s="111" t="s">
        <v>13</v>
      </c>
      <c r="F15" s="112"/>
      <c r="G15" s="71">
        <f>IF(ISBLANK(N15),"",TRUNC(0.0027549*(N15+2693)^2)-20000)</f>
        <v>-21</v>
      </c>
      <c r="H15" s="41"/>
      <c r="I15" s="41"/>
      <c r="J15" s="41"/>
      <c r="K15" s="41"/>
      <c r="L15" s="41"/>
      <c r="M15" s="41"/>
      <c r="N15" s="42">
        <f>MAX(H15:J15,K15:M15)</f>
        <v>0</v>
      </c>
    </row>
    <row r="16" spans="1:14" s="21" customFormat="1" ht="19.5" customHeight="1">
      <c r="A16" s="40">
        <v>3</v>
      </c>
      <c r="B16" s="84">
        <v>61</v>
      </c>
      <c r="C16" s="156" t="s">
        <v>145</v>
      </c>
      <c r="D16" s="157">
        <v>35848</v>
      </c>
      <c r="E16" s="111" t="s">
        <v>14</v>
      </c>
      <c r="F16" s="158" t="s">
        <v>146</v>
      </c>
      <c r="G16" s="71">
        <f>IF(ISBLANK(N16),"",TRUNC(0.0027549*(N16+2693)^2)-20000)</f>
        <v>-21</v>
      </c>
      <c r="H16" s="41"/>
      <c r="I16" s="41"/>
      <c r="J16" s="41"/>
      <c r="K16" s="41"/>
      <c r="L16" s="41"/>
      <c r="M16" s="41"/>
      <c r="N16" s="42">
        <f>MAX(H16:J16,K16:M16)</f>
        <v>0</v>
      </c>
    </row>
    <row r="17" spans="1:14" s="21" customFormat="1" ht="14.25" customHeight="1">
      <c r="A17" s="4"/>
      <c r="B17" s="4"/>
      <c r="C17" s="44"/>
      <c r="D17" s="4"/>
      <c r="E17" s="4"/>
      <c r="F17" s="8"/>
      <c r="G17" s="11"/>
      <c r="H17" s="8"/>
      <c r="I17" s="8"/>
      <c r="J17" s="8"/>
      <c r="K17" s="8"/>
      <c r="L17" s="8"/>
      <c r="M17" s="8"/>
      <c r="N17" s="45"/>
    </row>
    <row r="18" spans="1:14" ht="19.5" customHeight="1">
      <c r="A18" s="11"/>
      <c r="B18" s="11"/>
      <c r="C18" s="6" t="s">
        <v>41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8"/>
    </row>
    <row r="19" spans="1:14" ht="9" customHeight="1">
      <c r="A19" s="8"/>
      <c r="B19" s="8"/>
      <c r="C19" s="9"/>
      <c r="D19" s="8"/>
      <c r="E19" s="7"/>
      <c r="F19" s="7"/>
      <c r="G19" s="8"/>
      <c r="H19" s="10"/>
      <c r="N19" s="8"/>
    </row>
    <row r="20" spans="1:14" s="30" customFormat="1" ht="12.75">
      <c r="A20" s="37" t="s">
        <v>56</v>
      </c>
      <c r="B20" s="38" t="s">
        <v>55</v>
      </c>
      <c r="C20" s="43" t="s">
        <v>2</v>
      </c>
      <c r="D20" s="39" t="s">
        <v>11</v>
      </c>
      <c r="E20" s="80" t="s">
        <v>5</v>
      </c>
      <c r="F20" s="38" t="s">
        <v>60</v>
      </c>
      <c r="G20" s="64" t="s">
        <v>4</v>
      </c>
      <c r="H20" s="37">
        <v>1</v>
      </c>
      <c r="I20" s="37">
        <v>2</v>
      </c>
      <c r="J20" s="37">
        <v>3</v>
      </c>
      <c r="K20" s="37">
        <v>4</v>
      </c>
      <c r="L20" s="37">
        <v>5</v>
      </c>
      <c r="M20" s="37">
        <v>6</v>
      </c>
      <c r="N20" s="38" t="s">
        <v>3</v>
      </c>
    </row>
    <row r="21" spans="1:14" ht="19.5" customHeight="1">
      <c r="A21" s="40">
        <v>1</v>
      </c>
      <c r="B21" s="84">
        <v>93</v>
      </c>
      <c r="C21" s="99" t="s">
        <v>210</v>
      </c>
      <c r="D21" s="100" t="s">
        <v>243</v>
      </c>
      <c r="E21" s="81" t="s">
        <v>15</v>
      </c>
      <c r="F21" s="100" t="s">
        <v>211</v>
      </c>
      <c r="G21" s="71">
        <f>IF(ISBLANK(N21),"",TRUNC(0.0027549*(N21+2693)^2)-20000)</f>
        <v>-21</v>
      </c>
      <c r="H21" s="41"/>
      <c r="I21" s="41"/>
      <c r="J21" s="41"/>
      <c r="K21" s="41"/>
      <c r="L21" s="41"/>
      <c r="M21" s="41"/>
      <c r="N21" s="42">
        <f>MAX(H21:J21,K21:M21)</f>
        <v>0</v>
      </c>
    </row>
    <row r="22" spans="1:14" ht="19.5" customHeight="1">
      <c r="A22" s="40">
        <v>2</v>
      </c>
      <c r="B22" s="84">
        <v>62</v>
      </c>
      <c r="C22" s="159" t="s">
        <v>147</v>
      </c>
      <c r="D22" s="160" t="s">
        <v>244</v>
      </c>
      <c r="E22" s="81" t="s">
        <v>14</v>
      </c>
      <c r="F22" s="161" t="s">
        <v>148</v>
      </c>
      <c r="G22" s="71">
        <f>IF(ISBLANK(N22),"",TRUNC(0.0027549*(N22+2693)^2)-20000)</f>
        <v>-21</v>
      </c>
      <c r="H22" s="41"/>
      <c r="I22" s="41"/>
      <c r="J22" s="41"/>
      <c r="K22" s="41"/>
      <c r="L22" s="41"/>
      <c r="M22" s="41"/>
      <c r="N22" s="42">
        <f>MAX(H22:J22,K22:M22)</f>
        <v>0</v>
      </c>
    </row>
    <row r="23" spans="1:14" ht="19.5" customHeight="1">
      <c r="A23" s="40">
        <v>3</v>
      </c>
      <c r="B23" s="84">
        <v>27</v>
      </c>
      <c r="C23" s="162" t="s">
        <v>86</v>
      </c>
      <c r="D23" s="50"/>
      <c r="E23" s="81" t="s">
        <v>13</v>
      </c>
      <c r="F23" s="82"/>
      <c r="G23" s="71">
        <f>IF(ISBLANK(N23),"",TRUNC(0.0027549*(N23+2693)^2)-20000)</f>
        <v>-21</v>
      </c>
      <c r="H23" s="41"/>
      <c r="I23" s="41"/>
      <c r="J23" s="41"/>
      <c r="K23" s="41"/>
      <c r="L23" s="41"/>
      <c r="M23" s="41"/>
      <c r="N23" s="42">
        <f>MAX(H23:J23,K23:M23)</f>
        <v>0</v>
      </c>
    </row>
    <row r="24" spans="1:14" s="21" customFormat="1" ht="14.25" customHeight="1">
      <c r="A24" s="4"/>
      <c r="B24" s="4"/>
      <c r="C24" s="44"/>
      <c r="D24" s="4"/>
      <c r="E24" s="4"/>
      <c r="F24" s="8"/>
      <c r="G24" s="11"/>
      <c r="H24" s="8"/>
      <c r="I24" s="8"/>
      <c r="J24" s="8"/>
      <c r="K24" s="8"/>
      <c r="L24" s="8"/>
      <c r="M24" s="8"/>
      <c r="N24" s="45"/>
    </row>
    <row r="25" spans="1:14" ht="19.5" customHeight="1">
      <c r="A25" s="11"/>
      <c r="B25" s="11"/>
      <c r="C25" s="6" t="s">
        <v>42</v>
      </c>
      <c r="D25" s="5"/>
      <c r="E25" s="5"/>
      <c r="F25" s="5"/>
      <c r="G25" s="4"/>
      <c r="H25" s="4"/>
      <c r="I25" s="4"/>
      <c r="J25" s="4"/>
      <c r="K25" s="4"/>
      <c r="L25" s="4"/>
      <c r="M25" s="4"/>
      <c r="N25" s="8"/>
    </row>
    <row r="26" spans="1:14" ht="9.75" customHeight="1">
      <c r="A26" s="8"/>
      <c r="B26" s="8"/>
      <c r="C26" s="9"/>
      <c r="D26" s="8"/>
      <c r="E26" s="7"/>
      <c r="F26" s="7"/>
      <c r="G26" s="8"/>
      <c r="H26" s="10"/>
      <c r="N26" s="8"/>
    </row>
    <row r="27" spans="1:14" s="30" customFormat="1" ht="12.75">
      <c r="A27" s="37" t="s">
        <v>56</v>
      </c>
      <c r="B27" s="38" t="s">
        <v>55</v>
      </c>
      <c r="C27" s="43" t="s">
        <v>2</v>
      </c>
      <c r="D27" s="39" t="s">
        <v>11</v>
      </c>
      <c r="E27" s="80" t="s">
        <v>5</v>
      </c>
      <c r="F27" s="38" t="s">
        <v>60</v>
      </c>
      <c r="G27" s="64" t="s">
        <v>4</v>
      </c>
      <c r="H27" s="37">
        <v>1</v>
      </c>
      <c r="I27" s="37">
        <v>2</v>
      </c>
      <c r="J27" s="37">
        <v>3</v>
      </c>
      <c r="K27" s="37">
        <v>4</v>
      </c>
      <c r="L27" s="37">
        <v>5</v>
      </c>
      <c r="M27" s="37">
        <v>6</v>
      </c>
      <c r="N27" s="38" t="s">
        <v>3</v>
      </c>
    </row>
    <row r="28" spans="1:14" ht="19.5" customHeight="1">
      <c r="A28" s="40">
        <v>1</v>
      </c>
      <c r="B28" s="84">
        <v>28</v>
      </c>
      <c r="C28" s="165" t="s">
        <v>87</v>
      </c>
      <c r="D28" s="97"/>
      <c r="E28" s="111" t="s">
        <v>13</v>
      </c>
      <c r="F28" s="112"/>
      <c r="G28" s="71">
        <f>IF(ISBLANK(N28),"",TRUNC(0.0027549*(N28+2693)^2)-20000)</f>
        <v>-21</v>
      </c>
      <c r="H28" s="41"/>
      <c r="I28" s="41"/>
      <c r="J28" s="41"/>
      <c r="K28" s="41"/>
      <c r="L28" s="41"/>
      <c r="M28" s="41"/>
      <c r="N28" s="42">
        <f>MAX(H28:J28,K28:M28)</f>
        <v>0</v>
      </c>
    </row>
    <row r="29" spans="1:14" ht="19.5" customHeight="1">
      <c r="A29" s="40">
        <v>2</v>
      </c>
      <c r="B29" s="84">
        <v>94</v>
      </c>
      <c r="C29" s="163" t="s">
        <v>212</v>
      </c>
      <c r="D29" s="126" t="s">
        <v>245</v>
      </c>
      <c r="E29" s="111" t="s">
        <v>15</v>
      </c>
      <c r="F29" s="126" t="s">
        <v>213</v>
      </c>
      <c r="G29" s="71">
        <f>IF(ISBLANK(N29),"",TRUNC(0.0027549*(N29+2693)^2)-20000)</f>
        <v>-21</v>
      </c>
      <c r="H29" s="41"/>
      <c r="I29" s="41"/>
      <c r="J29" s="41"/>
      <c r="K29" s="41"/>
      <c r="L29" s="41"/>
      <c r="M29" s="41"/>
      <c r="N29" s="42">
        <f>MAX(H29:J29,K29:M29)</f>
        <v>0</v>
      </c>
    </row>
    <row r="30" spans="1:14" ht="19.5" customHeight="1">
      <c r="A30" s="40">
        <v>3</v>
      </c>
      <c r="B30" s="98">
        <v>63</v>
      </c>
      <c r="C30" s="135" t="s">
        <v>149</v>
      </c>
      <c r="D30" s="166">
        <v>36545</v>
      </c>
      <c r="E30" s="164" t="s">
        <v>14</v>
      </c>
      <c r="F30" s="167" t="s">
        <v>150</v>
      </c>
      <c r="G30" s="71">
        <f>IF(ISBLANK(N30),"",TRUNC(0.0027549*(N30+2693)^2)-20000)</f>
        <v>-21</v>
      </c>
      <c r="H30" s="41"/>
      <c r="I30" s="41"/>
      <c r="J30" s="41"/>
      <c r="K30" s="41"/>
      <c r="L30" s="41"/>
      <c r="M30" s="41"/>
      <c r="N30" s="42">
        <f>MAX(H30:J30,K30:M30)</f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2">
    <mergeCell ref="A1:O1"/>
    <mergeCell ref="M3:Q3"/>
  </mergeCells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31"/>
  <sheetViews>
    <sheetView showZeros="0" zoomScalePageLayoutView="0" workbookViewId="0" topLeftCell="A13">
      <selection activeCell="C17" sqref="C17"/>
    </sheetView>
  </sheetViews>
  <sheetFormatPr defaultColWidth="8.00390625" defaultRowHeight="15"/>
  <cols>
    <col min="1" max="1" width="4.421875" style="4" customWidth="1"/>
    <col min="2" max="2" width="4.28125" style="4" customWidth="1"/>
    <col min="3" max="3" width="26.00390625" style="44" customWidth="1"/>
    <col min="4" max="4" width="12.421875" style="4" customWidth="1"/>
    <col min="5" max="5" width="10.57421875" style="4" customWidth="1"/>
    <col min="6" max="6" width="8.28125" style="8" customWidth="1"/>
    <col min="7" max="7" width="6.28125" style="11" customWidth="1"/>
    <col min="8" max="13" width="6.7109375" style="8" customWidth="1"/>
    <col min="14" max="14" width="6.7109375" style="45" customWidth="1"/>
    <col min="15" max="16384" width="8.00390625" style="26" customWidth="1"/>
  </cols>
  <sheetData>
    <row r="1" spans="1:17" ht="22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  <c r="Q1" s="4"/>
    </row>
    <row r="2" spans="1:17" ht="14.25" customHeight="1">
      <c r="A2" s="1"/>
      <c r="B2" s="1"/>
      <c r="C2" s="6"/>
      <c r="D2" s="5"/>
      <c r="E2" s="5"/>
      <c r="F2" s="5"/>
      <c r="G2" s="4"/>
      <c r="H2" s="4"/>
      <c r="J2" s="4"/>
      <c r="K2" s="34"/>
      <c r="L2" s="4"/>
      <c r="M2" s="4"/>
      <c r="N2" s="8"/>
      <c r="O2" s="3"/>
      <c r="P2" s="4"/>
      <c r="Q2" s="4"/>
    </row>
    <row r="3" spans="1:17" ht="18.75">
      <c r="A3" s="2"/>
      <c r="B3" s="2"/>
      <c r="C3" s="6"/>
      <c r="D3" s="5"/>
      <c r="E3" s="5"/>
      <c r="F3" s="5"/>
      <c r="G3" s="4"/>
      <c r="H3" s="4"/>
      <c r="I3" s="4"/>
      <c r="J3" s="4"/>
      <c r="K3" s="4"/>
      <c r="L3" s="4"/>
      <c r="M3" s="170" t="s">
        <v>54</v>
      </c>
      <c r="N3" s="170"/>
      <c r="O3" s="170"/>
      <c r="P3" s="170"/>
      <c r="Q3" s="170"/>
    </row>
    <row r="4" spans="1:14" ht="16.5" customHeight="1">
      <c r="A4" s="11"/>
      <c r="B4" s="11"/>
      <c r="C4" s="6" t="s">
        <v>46</v>
      </c>
      <c r="D4" s="5"/>
      <c r="E4" s="5"/>
      <c r="F4" s="5"/>
      <c r="G4" s="4"/>
      <c r="H4" s="4"/>
      <c r="I4" s="4"/>
      <c r="J4" s="4"/>
      <c r="K4" s="4"/>
      <c r="L4" s="4"/>
      <c r="M4" s="4"/>
      <c r="N4" s="8"/>
    </row>
    <row r="5" spans="1:18" s="28" customFormat="1" ht="18.75">
      <c r="A5" s="8"/>
      <c r="B5" s="8"/>
      <c r="C5" s="9"/>
      <c r="D5" s="8"/>
      <c r="E5" s="7"/>
      <c r="F5" s="7"/>
      <c r="G5" s="8"/>
      <c r="H5" s="10"/>
      <c r="I5" s="8"/>
      <c r="J5" s="8"/>
      <c r="K5" s="8"/>
      <c r="L5" s="8"/>
      <c r="M5" s="8"/>
      <c r="N5" s="8"/>
      <c r="O5" s="27"/>
      <c r="P5" s="27"/>
      <c r="Q5" s="27"/>
      <c r="R5" s="27"/>
    </row>
    <row r="6" spans="1:14" ht="12.75" customHeight="1">
      <c r="A6" s="37" t="s">
        <v>56</v>
      </c>
      <c r="B6" s="38" t="s">
        <v>55</v>
      </c>
      <c r="C6" s="43" t="s">
        <v>2</v>
      </c>
      <c r="D6" s="39" t="s">
        <v>11</v>
      </c>
      <c r="E6" s="80" t="s">
        <v>5</v>
      </c>
      <c r="F6" s="38" t="s">
        <v>60</v>
      </c>
      <c r="G6" s="37" t="s">
        <v>4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8" t="s">
        <v>3</v>
      </c>
    </row>
    <row r="7" spans="1:14" s="29" customFormat="1" ht="19.5" customHeight="1">
      <c r="A7" s="40">
        <v>1</v>
      </c>
      <c r="B7" s="84">
        <v>46</v>
      </c>
      <c r="C7" s="146" t="s">
        <v>115</v>
      </c>
      <c r="D7" s="124" t="s">
        <v>246</v>
      </c>
      <c r="E7" s="111" t="s">
        <v>14</v>
      </c>
      <c r="F7" s="117" t="s">
        <v>116</v>
      </c>
      <c r="G7" s="72">
        <f>IF(ISBLANK(N7),"",TRUNC(0.0039252*(N7+2256.2)^2)-20000)</f>
        <v>-20</v>
      </c>
      <c r="H7" s="41"/>
      <c r="I7" s="41"/>
      <c r="J7" s="41"/>
      <c r="K7" s="41"/>
      <c r="L7" s="41"/>
      <c r="M7" s="41"/>
      <c r="N7" s="42">
        <f>MAX(H7:J7,K7:M7)</f>
        <v>0</v>
      </c>
    </row>
    <row r="8" spans="1:14" s="29" customFormat="1" ht="19.5" customHeight="1">
      <c r="A8" s="90">
        <v>2</v>
      </c>
      <c r="B8" s="91">
        <v>79</v>
      </c>
      <c r="C8" s="139" t="s">
        <v>182</v>
      </c>
      <c r="D8" s="112">
        <v>34540</v>
      </c>
      <c r="E8" s="110" t="s">
        <v>15</v>
      </c>
      <c r="F8" s="112" t="s">
        <v>183</v>
      </c>
      <c r="G8" s="72">
        <f>IF(ISBLANK(N8),"",TRUNC(0.0039252*(N8+2256.2)^2)-20000)</f>
        <v>-20</v>
      </c>
      <c r="H8" s="41"/>
      <c r="I8" s="41"/>
      <c r="J8" s="41"/>
      <c r="K8" s="41"/>
      <c r="L8" s="41"/>
      <c r="M8" s="41"/>
      <c r="N8" s="42">
        <f>MAX(H8:J8,K8:M8)</f>
        <v>0</v>
      </c>
    </row>
    <row r="9" spans="1:14" s="29" customFormat="1" ht="19.5" customHeight="1">
      <c r="A9" s="92">
        <v>3</v>
      </c>
      <c r="B9" s="93">
        <v>13</v>
      </c>
      <c r="C9" s="127" t="s">
        <v>72</v>
      </c>
      <c r="D9" s="107"/>
      <c r="E9" s="107" t="s">
        <v>13</v>
      </c>
      <c r="F9" s="112"/>
      <c r="G9" s="72"/>
      <c r="H9" s="41"/>
      <c r="I9" s="41"/>
      <c r="J9" s="41"/>
      <c r="K9" s="41"/>
      <c r="L9" s="41"/>
      <c r="M9" s="41"/>
      <c r="N9" s="42">
        <f>MAX(H9:J9,K9:M9)</f>
        <v>0</v>
      </c>
    </row>
    <row r="10" spans="1:14" s="29" customFormat="1" ht="19.5" customHeight="1">
      <c r="A10" s="51"/>
      <c r="B10" s="86"/>
      <c r="C10" s="88"/>
      <c r="D10" s="54"/>
      <c r="E10" s="54"/>
      <c r="F10" s="83"/>
      <c r="G10" s="89"/>
      <c r="H10" s="56"/>
      <c r="I10" s="56"/>
      <c r="J10" s="56"/>
      <c r="K10" s="56"/>
      <c r="L10" s="56"/>
      <c r="M10" s="56"/>
      <c r="N10" s="57"/>
    </row>
    <row r="11" spans="1:14" s="29" customFormat="1" ht="19.5" customHeight="1">
      <c r="A11" s="4"/>
      <c r="B11" s="4"/>
      <c r="C11" s="44"/>
      <c r="D11" s="4"/>
      <c r="E11" s="4"/>
      <c r="F11" s="8"/>
      <c r="G11" s="11"/>
      <c r="H11" s="8"/>
      <c r="I11" s="8"/>
      <c r="J11" s="8"/>
      <c r="K11" s="8"/>
      <c r="L11" s="8"/>
      <c r="M11" s="8"/>
      <c r="N11" s="45"/>
    </row>
    <row r="12" spans="1:14" s="29" customFormat="1" ht="19.5" customHeight="1">
      <c r="A12" s="11"/>
      <c r="B12" s="11"/>
      <c r="C12" s="6" t="s">
        <v>47</v>
      </c>
      <c r="D12" s="5"/>
      <c r="E12" s="5"/>
      <c r="F12" s="5"/>
      <c r="G12" s="4"/>
      <c r="H12" s="4"/>
      <c r="I12" s="4"/>
      <c r="J12" s="4"/>
      <c r="K12" s="4"/>
      <c r="L12" s="4"/>
      <c r="M12" s="4"/>
      <c r="N12" s="8"/>
    </row>
    <row r="13" spans="1:14" s="29" customFormat="1" ht="19.5" customHeight="1">
      <c r="A13" s="8"/>
      <c r="B13" s="8"/>
      <c r="C13" s="9"/>
      <c r="D13" s="8"/>
      <c r="E13" s="7"/>
      <c r="F13" s="7"/>
      <c r="G13" s="8"/>
      <c r="H13" s="10"/>
      <c r="I13" s="8"/>
      <c r="J13" s="8"/>
      <c r="K13" s="8"/>
      <c r="L13" s="8"/>
      <c r="M13" s="8"/>
      <c r="N13" s="8"/>
    </row>
    <row r="14" spans="1:14" ht="12.75" customHeight="1">
      <c r="A14" s="37" t="s">
        <v>56</v>
      </c>
      <c r="B14" s="38" t="s">
        <v>55</v>
      </c>
      <c r="C14" s="43" t="s">
        <v>2</v>
      </c>
      <c r="D14" s="39" t="s">
        <v>11</v>
      </c>
      <c r="E14" s="80" t="s">
        <v>5</v>
      </c>
      <c r="F14" s="38" t="s">
        <v>60</v>
      </c>
      <c r="G14" s="37" t="s">
        <v>4</v>
      </c>
      <c r="H14" s="37">
        <v>1</v>
      </c>
      <c r="I14" s="37">
        <v>2</v>
      </c>
      <c r="J14" s="37">
        <v>3</v>
      </c>
      <c r="K14" s="37">
        <v>4</v>
      </c>
      <c r="L14" s="37">
        <v>5</v>
      </c>
      <c r="M14" s="37">
        <v>6</v>
      </c>
      <c r="N14" s="38" t="s">
        <v>3</v>
      </c>
    </row>
    <row r="15" spans="1:14" s="29" customFormat="1" ht="19.5" customHeight="1">
      <c r="A15" s="40">
        <v>1</v>
      </c>
      <c r="B15" s="84">
        <v>47</v>
      </c>
      <c r="C15" s="146" t="s">
        <v>117</v>
      </c>
      <c r="D15" s="124">
        <v>35433</v>
      </c>
      <c r="E15" s="111" t="s">
        <v>14</v>
      </c>
      <c r="F15" s="117" t="s">
        <v>118</v>
      </c>
      <c r="G15" s="72">
        <f>IF(ISBLANK(N15),"",TRUNC(0.0039252*(N15+2256.2)^2)-20000)</f>
        <v>-20</v>
      </c>
      <c r="H15" s="41"/>
      <c r="I15" s="41"/>
      <c r="J15" s="41"/>
      <c r="K15" s="41"/>
      <c r="L15" s="41"/>
      <c r="M15" s="41"/>
      <c r="N15" s="42">
        <f>MAX(H15:J15,K15:M15)</f>
        <v>0</v>
      </c>
    </row>
    <row r="16" spans="1:14" ht="19.5" customHeight="1">
      <c r="A16" s="40">
        <v>2</v>
      </c>
      <c r="B16" s="84">
        <v>14</v>
      </c>
      <c r="C16" s="127" t="s">
        <v>255</v>
      </c>
      <c r="D16" s="97"/>
      <c r="E16" s="111" t="s">
        <v>13</v>
      </c>
      <c r="F16" s="112"/>
      <c r="G16" s="72">
        <f>IF(ISBLANK(N16),"",TRUNC(0.0039252*(N16+2256.2)^2)-20000)</f>
        <v>-20</v>
      </c>
      <c r="H16" s="41"/>
      <c r="I16" s="41"/>
      <c r="J16" s="41"/>
      <c r="K16" s="41"/>
      <c r="L16" s="41"/>
      <c r="M16" s="41"/>
      <c r="N16" s="42">
        <f>MAX(H16:J16,K16:M16)</f>
        <v>0</v>
      </c>
    </row>
    <row r="17" spans="1:14" ht="19.5" customHeight="1">
      <c r="A17" s="40">
        <v>3</v>
      </c>
      <c r="B17" s="84">
        <v>80</v>
      </c>
      <c r="C17" s="105" t="s">
        <v>184</v>
      </c>
      <c r="D17" s="106" t="s">
        <v>247</v>
      </c>
      <c r="E17" s="111" t="s">
        <v>15</v>
      </c>
      <c r="F17" s="106" t="s">
        <v>185</v>
      </c>
      <c r="G17" s="72">
        <f>IF(ISBLANK(N17),"",TRUNC(0.0039252*(N17+2256.2)^2)-20000)</f>
        <v>-20</v>
      </c>
      <c r="H17" s="41"/>
      <c r="I17" s="41"/>
      <c r="J17" s="41"/>
      <c r="K17" s="41"/>
      <c r="L17" s="41"/>
      <c r="M17" s="41"/>
      <c r="N17" s="42">
        <f>MAX(H17:J17,K17:M17)</f>
        <v>0</v>
      </c>
    </row>
    <row r="19" spans="1:14" ht="18.75">
      <c r="A19" s="11"/>
      <c r="B19" s="11"/>
      <c r="C19" s="6" t="s">
        <v>48</v>
      </c>
      <c r="D19" s="5"/>
      <c r="E19" s="5"/>
      <c r="F19" s="5"/>
      <c r="G19" s="4"/>
      <c r="H19" s="4"/>
      <c r="I19" s="4"/>
      <c r="J19" s="4"/>
      <c r="K19" s="4"/>
      <c r="L19" s="4"/>
      <c r="M19" s="4"/>
      <c r="N19" s="8"/>
    </row>
    <row r="20" spans="1:14" ht="18.75">
      <c r="A20" s="8"/>
      <c r="B20" s="8"/>
      <c r="C20" s="9"/>
      <c r="D20" s="8"/>
      <c r="E20" s="7"/>
      <c r="F20" s="7"/>
      <c r="G20" s="8"/>
      <c r="H20" s="10"/>
      <c r="N20" s="8"/>
    </row>
    <row r="21" spans="1:14" ht="12.75">
      <c r="A21" s="37" t="s">
        <v>56</v>
      </c>
      <c r="B21" s="38" t="s">
        <v>55</v>
      </c>
      <c r="C21" s="43" t="s">
        <v>2</v>
      </c>
      <c r="D21" s="39" t="s">
        <v>11</v>
      </c>
      <c r="E21" s="80" t="s">
        <v>5</v>
      </c>
      <c r="F21" s="38" t="s">
        <v>60</v>
      </c>
      <c r="G21" s="37" t="s">
        <v>4</v>
      </c>
      <c r="H21" s="37">
        <v>1</v>
      </c>
      <c r="I21" s="37">
        <v>2</v>
      </c>
      <c r="J21" s="37">
        <v>3</v>
      </c>
      <c r="K21" s="37">
        <v>4</v>
      </c>
      <c r="L21" s="37">
        <v>5</v>
      </c>
      <c r="M21" s="37">
        <v>6</v>
      </c>
      <c r="N21" s="38" t="s">
        <v>3</v>
      </c>
    </row>
    <row r="22" spans="1:14" ht="19.5" customHeight="1">
      <c r="A22" s="40">
        <v>1</v>
      </c>
      <c r="B22" s="84">
        <v>48</v>
      </c>
      <c r="C22" s="146" t="s">
        <v>119</v>
      </c>
      <c r="D22" s="124">
        <v>36055</v>
      </c>
      <c r="E22" s="111" t="s">
        <v>14</v>
      </c>
      <c r="F22" s="117" t="s">
        <v>120</v>
      </c>
      <c r="G22" s="72">
        <f>IF(ISBLANK(N22),"",TRUNC(0.0039252*(N22+2256.2)^2)-20000)</f>
        <v>-20</v>
      </c>
      <c r="H22" s="41"/>
      <c r="I22" s="41"/>
      <c r="J22" s="41"/>
      <c r="K22" s="41"/>
      <c r="L22" s="41"/>
      <c r="M22" s="41"/>
      <c r="N22" s="42">
        <f>MAX(H22:J22,K22:M22)</f>
        <v>0</v>
      </c>
    </row>
    <row r="23" spans="1:14" ht="19.5" customHeight="1">
      <c r="A23" s="40">
        <v>2</v>
      </c>
      <c r="B23" s="84">
        <v>15</v>
      </c>
      <c r="C23" s="127" t="s">
        <v>73</v>
      </c>
      <c r="D23" s="97"/>
      <c r="E23" s="111" t="s">
        <v>13</v>
      </c>
      <c r="F23" s="112"/>
      <c r="G23" s="72">
        <f>IF(ISBLANK(N23),"",TRUNC(0.0039252*(N23+2256.2)^2)-20000)</f>
        <v>-20</v>
      </c>
      <c r="H23" s="41"/>
      <c r="I23" s="41"/>
      <c r="J23" s="41"/>
      <c r="K23" s="41"/>
      <c r="L23" s="41"/>
      <c r="M23" s="41"/>
      <c r="N23" s="42">
        <f>MAX(H23:J23,K23:M23)</f>
        <v>0</v>
      </c>
    </row>
    <row r="24" spans="1:14" ht="19.5" customHeight="1">
      <c r="A24" s="40">
        <v>3</v>
      </c>
      <c r="B24" s="84">
        <v>81</v>
      </c>
      <c r="C24" s="105" t="s">
        <v>186</v>
      </c>
      <c r="D24" s="106" t="s">
        <v>248</v>
      </c>
      <c r="E24" s="111" t="s">
        <v>15</v>
      </c>
      <c r="F24" s="106" t="s">
        <v>187</v>
      </c>
      <c r="G24" s="72">
        <f>IF(ISBLANK(N24),"",TRUNC(0.0039252*(N24+2256.2)^2)-20000)</f>
        <v>-20</v>
      </c>
      <c r="H24" s="41"/>
      <c r="I24" s="41"/>
      <c r="J24" s="41"/>
      <c r="K24" s="41"/>
      <c r="L24" s="41"/>
      <c r="M24" s="41"/>
      <c r="N24" s="42">
        <f>MAX(H24:J24,K24:M24)</f>
        <v>0</v>
      </c>
    </row>
    <row r="26" spans="1:14" ht="18.75">
      <c r="A26" s="11"/>
      <c r="B26" s="11"/>
      <c r="C26" s="6" t="s">
        <v>49</v>
      </c>
      <c r="D26" s="5"/>
      <c r="E26" s="5"/>
      <c r="F26" s="5"/>
      <c r="G26" s="4"/>
      <c r="H26" s="4"/>
      <c r="I26" s="4"/>
      <c r="J26" s="4"/>
      <c r="K26" s="4"/>
      <c r="L26" s="4"/>
      <c r="M26" s="4"/>
      <c r="N26" s="8"/>
    </row>
    <row r="27" spans="1:14" ht="18.75">
      <c r="A27" s="8"/>
      <c r="B27" s="8"/>
      <c r="C27" s="9"/>
      <c r="D27" s="8"/>
      <c r="E27" s="7"/>
      <c r="F27" s="7"/>
      <c r="G27" s="8"/>
      <c r="H27" s="10"/>
      <c r="N27" s="8"/>
    </row>
    <row r="28" spans="1:14" ht="12.75">
      <c r="A28" s="37" t="s">
        <v>56</v>
      </c>
      <c r="B28" s="38" t="s">
        <v>55</v>
      </c>
      <c r="C28" s="43" t="s">
        <v>2</v>
      </c>
      <c r="D28" s="39" t="s">
        <v>11</v>
      </c>
      <c r="E28" s="80" t="s">
        <v>5</v>
      </c>
      <c r="F28" s="38" t="s">
        <v>60</v>
      </c>
      <c r="G28" s="37" t="s">
        <v>4</v>
      </c>
      <c r="H28" s="37">
        <v>1</v>
      </c>
      <c r="I28" s="37">
        <v>2</v>
      </c>
      <c r="J28" s="37">
        <v>3</v>
      </c>
      <c r="K28" s="37">
        <v>4</v>
      </c>
      <c r="L28" s="37">
        <v>5</v>
      </c>
      <c r="M28" s="37">
        <v>6</v>
      </c>
      <c r="N28" s="38" t="s">
        <v>3</v>
      </c>
    </row>
    <row r="29" spans="1:14" ht="19.5" customHeight="1">
      <c r="A29" s="40">
        <v>1</v>
      </c>
      <c r="B29" s="84">
        <v>49</v>
      </c>
      <c r="C29" s="146" t="s">
        <v>121</v>
      </c>
      <c r="D29" s="124">
        <v>37145</v>
      </c>
      <c r="E29" s="111" t="s">
        <v>14</v>
      </c>
      <c r="F29" s="117" t="s">
        <v>122</v>
      </c>
      <c r="G29" s="72">
        <f>IF(ISBLANK(N29),"",TRUNC(0.0039252*(N29+2256.2)^2)-20000)</f>
        <v>-20</v>
      </c>
      <c r="H29" s="41"/>
      <c r="I29" s="41"/>
      <c r="J29" s="41"/>
      <c r="K29" s="41"/>
      <c r="L29" s="41"/>
      <c r="M29" s="41"/>
      <c r="N29" s="42">
        <f>MAX(H29:J29,K29:M29)</f>
        <v>0</v>
      </c>
    </row>
    <row r="30" spans="1:14" ht="19.5" customHeight="1">
      <c r="A30" s="40">
        <v>2</v>
      </c>
      <c r="B30" s="84">
        <v>16</v>
      </c>
      <c r="C30" s="127" t="s">
        <v>74</v>
      </c>
      <c r="D30" s="97"/>
      <c r="E30" s="111" t="s">
        <v>13</v>
      </c>
      <c r="F30" s="112"/>
      <c r="G30" s="72">
        <f>IF(ISBLANK(N30),"",TRUNC(0.0039252*(N30+2256.2)^2)-20000)</f>
        <v>-20</v>
      </c>
      <c r="H30" s="41"/>
      <c r="I30" s="41"/>
      <c r="J30" s="41"/>
      <c r="K30" s="41"/>
      <c r="L30" s="41"/>
      <c r="M30" s="41"/>
      <c r="N30" s="42">
        <f>MAX(H30:J30,K30:M30)</f>
        <v>0</v>
      </c>
    </row>
    <row r="31" spans="1:14" ht="19.5" customHeight="1">
      <c r="A31" s="40">
        <v>3</v>
      </c>
      <c r="B31" s="84">
        <v>82</v>
      </c>
      <c r="C31" s="143" t="s">
        <v>188</v>
      </c>
      <c r="D31" s="144" t="s">
        <v>249</v>
      </c>
      <c r="E31" s="111" t="s">
        <v>15</v>
      </c>
      <c r="F31" s="144" t="s">
        <v>189</v>
      </c>
      <c r="G31" s="72">
        <f>IF(ISBLANK(N31),"",TRUNC(0.0039252*(N31+2256.2)^2)-20000)</f>
        <v>-20</v>
      </c>
      <c r="H31" s="41"/>
      <c r="I31" s="41"/>
      <c r="J31" s="41"/>
      <c r="K31" s="41"/>
      <c r="L31" s="41"/>
      <c r="M31" s="41"/>
      <c r="N31" s="42">
        <f>MAX(H31:J31,K31:M31)</f>
        <v>0</v>
      </c>
    </row>
  </sheetData>
  <sheetProtection/>
  <mergeCells count="2">
    <mergeCell ref="A1:O1"/>
    <mergeCell ref="M3:Q3"/>
  </mergeCells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S31"/>
  <sheetViews>
    <sheetView showZeros="0" tabSelected="1" zoomScalePageLayoutView="0" workbookViewId="0" topLeftCell="A1">
      <selection activeCell="J9" sqref="J9"/>
    </sheetView>
  </sheetViews>
  <sheetFormatPr defaultColWidth="8.00390625" defaultRowHeight="15"/>
  <cols>
    <col min="1" max="1" width="4.421875" style="4" customWidth="1"/>
    <col min="2" max="2" width="4.28125" style="4" customWidth="1"/>
    <col min="3" max="3" width="26.00390625" style="44" customWidth="1"/>
    <col min="4" max="4" width="12.140625" style="4" customWidth="1"/>
    <col min="5" max="5" width="10.57421875" style="4" customWidth="1"/>
    <col min="6" max="6" width="8.8515625" style="8" customWidth="1"/>
    <col min="7" max="7" width="6.28125" style="11" customWidth="1"/>
    <col min="8" max="13" width="6.7109375" style="8" customWidth="1"/>
    <col min="14" max="14" width="6.7109375" style="45" customWidth="1"/>
    <col min="15" max="16384" width="8.00390625" style="22" customWidth="1"/>
  </cols>
  <sheetData>
    <row r="1" spans="1:17" ht="22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  <c r="Q1" s="4"/>
    </row>
    <row r="2" spans="1:17" ht="20.25">
      <c r="A2" s="1"/>
      <c r="B2" s="1"/>
      <c r="C2" s="6"/>
      <c r="D2" s="5"/>
      <c r="E2" s="5"/>
      <c r="F2" s="5"/>
      <c r="G2" s="4"/>
      <c r="H2" s="4"/>
      <c r="J2" s="4"/>
      <c r="K2" s="34"/>
      <c r="L2" s="4"/>
      <c r="M2" s="4"/>
      <c r="N2" s="8"/>
      <c r="O2" s="3"/>
      <c r="P2" s="4"/>
      <c r="Q2" s="4"/>
    </row>
    <row r="3" spans="1:17" ht="18.75">
      <c r="A3" s="2"/>
      <c r="B3" s="2"/>
      <c r="C3" s="6"/>
      <c r="D3" s="5"/>
      <c r="E3" s="5"/>
      <c r="F3" s="5"/>
      <c r="G3" s="4"/>
      <c r="H3" s="4"/>
      <c r="I3" s="4"/>
      <c r="J3" s="4"/>
      <c r="K3" s="4"/>
      <c r="L3" s="4"/>
      <c r="M3" s="170" t="s">
        <v>54</v>
      </c>
      <c r="N3" s="170"/>
      <c r="O3" s="170"/>
      <c r="P3" s="170"/>
      <c r="Q3" s="170"/>
    </row>
    <row r="4" spans="1:14" ht="16.5" customHeight="1">
      <c r="A4" s="11"/>
      <c r="B4" s="11"/>
      <c r="C4" s="6" t="s">
        <v>50</v>
      </c>
      <c r="D4" s="5"/>
      <c r="E4" s="5"/>
      <c r="F4" s="5"/>
      <c r="G4" s="4"/>
      <c r="H4" s="4"/>
      <c r="I4" s="4"/>
      <c r="J4" s="4"/>
      <c r="K4" s="4"/>
      <c r="L4" s="4"/>
      <c r="M4" s="4"/>
      <c r="N4" s="8"/>
    </row>
    <row r="5" spans="1:19" s="24" customFormat="1" ht="10.5" customHeight="1">
      <c r="A5" s="8"/>
      <c r="B5" s="8"/>
      <c r="C5" s="9"/>
      <c r="D5" s="8"/>
      <c r="E5" s="7"/>
      <c r="F5" s="7"/>
      <c r="G5" s="8"/>
      <c r="H5" s="10"/>
      <c r="I5" s="8"/>
      <c r="J5" s="8"/>
      <c r="K5" s="8"/>
      <c r="L5" s="8"/>
      <c r="M5" s="8"/>
      <c r="N5" s="8"/>
      <c r="O5" s="23"/>
      <c r="P5" s="23"/>
      <c r="Q5" s="23"/>
      <c r="R5" s="23"/>
      <c r="S5" s="23"/>
    </row>
    <row r="6" spans="1:14" s="26" customFormat="1" ht="12.75" customHeight="1">
      <c r="A6" s="37" t="s">
        <v>56</v>
      </c>
      <c r="B6" s="38" t="s">
        <v>55</v>
      </c>
      <c r="C6" s="43" t="s">
        <v>2</v>
      </c>
      <c r="D6" s="39" t="s">
        <v>11</v>
      </c>
      <c r="E6" s="80" t="s">
        <v>5</v>
      </c>
      <c r="F6" s="38" t="s">
        <v>60</v>
      </c>
      <c r="G6" s="37" t="s">
        <v>4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8" t="s">
        <v>3</v>
      </c>
    </row>
    <row r="7" spans="1:14" s="25" customFormat="1" ht="19.5" customHeight="1">
      <c r="A7" s="40">
        <v>1</v>
      </c>
      <c r="B7" s="84">
        <v>64</v>
      </c>
      <c r="C7" s="146" t="s">
        <v>151</v>
      </c>
      <c r="D7" s="124">
        <v>33269</v>
      </c>
      <c r="E7" s="111" t="s">
        <v>14</v>
      </c>
      <c r="F7" s="117" t="s">
        <v>152</v>
      </c>
      <c r="G7" s="73">
        <f>IF(ISBLANK(N7),"",TRUNC(0.0023321*(N7+2927)^2)-20000)</f>
        <v>-21</v>
      </c>
      <c r="H7" s="48"/>
      <c r="I7" s="48"/>
      <c r="J7" s="48"/>
      <c r="K7" s="48"/>
      <c r="L7" s="48"/>
      <c r="M7" s="48"/>
      <c r="N7" s="49">
        <f>MAX(H7:J7,K7:M7)</f>
        <v>0</v>
      </c>
    </row>
    <row r="8" spans="1:14" s="25" customFormat="1" ht="19.5" customHeight="1">
      <c r="A8" s="40">
        <v>2</v>
      </c>
      <c r="B8" s="84">
        <v>29</v>
      </c>
      <c r="C8" s="168" t="s">
        <v>88</v>
      </c>
      <c r="D8" s="97"/>
      <c r="E8" s="111" t="s">
        <v>13</v>
      </c>
      <c r="F8" s="112"/>
      <c r="G8" s="73">
        <f>IF(ISBLANK(N8),"",TRUNC(0.0023321*(N8+2927)^2)-20000)</f>
        <v>-21</v>
      </c>
      <c r="H8" s="41"/>
      <c r="I8" s="41"/>
      <c r="J8" s="41"/>
      <c r="K8" s="41"/>
      <c r="L8" s="41"/>
      <c r="M8" s="41"/>
      <c r="N8" s="42">
        <f>MAX(H8:J8,K8:M8)</f>
        <v>0</v>
      </c>
    </row>
    <row r="9" spans="1:14" s="25" customFormat="1" ht="19.5" customHeight="1">
      <c r="A9" s="40">
        <v>3</v>
      </c>
      <c r="B9" s="84">
        <v>95</v>
      </c>
      <c r="C9" s="139" t="s">
        <v>214</v>
      </c>
      <c r="D9" s="112" t="s">
        <v>250</v>
      </c>
      <c r="E9" s="111" t="s">
        <v>15</v>
      </c>
      <c r="F9" s="112" t="s">
        <v>215</v>
      </c>
      <c r="G9" s="73">
        <f>IF(ISBLANK(N9),"",TRUNC(0.0023321*(N9+2927)^2)-20000)</f>
        <v>-21</v>
      </c>
      <c r="H9" s="41"/>
      <c r="I9" s="41"/>
      <c r="J9" s="41"/>
      <c r="K9" s="41"/>
      <c r="L9" s="41"/>
      <c r="M9" s="41"/>
      <c r="N9" s="42">
        <f>MAX(H9:J9,K9:M9)</f>
        <v>0</v>
      </c>
    </row>
    <row r="10" spans="1:14" s="25" customFormat="1" ht="19.5" customHeight="1">
      <c r="A10" s="4"/>
      <c r="B10" s="4"/>
      <c r="C10" s="44"/>
      <c r="D10" s="4"/>
      <c r="E10" s="4"/>
      <c r="F10" s="8"/>
      <c r="G10" s="11"/>
      <c r="H10" s="8"/>
      <c r="I10" s="8"/>
      <c r="J10" s="8"/>
      <c r="K10" s="8"/>
      <c r="L10" s="8"/>
      <c r="M10" s="8"/>
      <c r="N10" s="45"/>
    </row>
    <row r="11" spans="1:14" s="25" customFormat="1" ht="19.5" customHeight="1">
      <c r="A11" s="11"/>
      <c r="B11" s="11"/>
      <c r="C11" s="6" t="s">
        <v>51</v>
      </c>
      <c r="D11" s="5"/>
      <c r="E11" s="5"/>
      <c r="F11" s="5"/>
      <c r="G11" s="4"/>
      <c r="H11" s="4"/>
      <c r="I11" s="4"/>
      <c r="J11" s="4"/>
      <c r="K11" s="4"/>
      <c r="L11" s="4"/>
      <c r="M11" s="4"/>
      <c r="N11" s="8"/>
    </row>
    <row r="12" spans="1:14" s="25" customFormat="1" ht="12" customHeight="1">
      <c r="A12" s="8"/>
      <c r="B12" s="8"/>
      <c r="C12" s="9"/>
      <c r="D12" s="8"/>
      <c r="E12" s="7"/>
      <c r="F12" s="7"/>
      <c r="G12" s="8"/>
      <c r="H12" s="10"/>
      <c r="I12" s="8"/>
      <c r="J12" s="8"/>
      <c r="K12" s="8"/>
      <c r="L12" s="8"/>
      <c r="M12" s="8"/>
      <c r="N12" s="8"/>
    </row>
    <row r="13" spans="1:14" s="26" customFormat="1" ht="12.75" customHeight="1">
      <c r="A13" s="37" t="s">
        <v>56</v>
      </c>
      <c r="B13" s="38" t="s">
        <v>55</v>
      </c>
      <c r="C13" s="43" t="s">
        <v>2</v>
      </c>
      <c r="D13" s="39" t="s">
        <v>11</v>
      </c>
      <c r="E13" s="80" t="s">
        <v>5</v>
      </c>
      <c r="F13" s="38" t="s">
        <v>60</v>
      </c>
      <c r="G13" s="37" t="s">
        <v>4</v>
      </c>
      <c r="H13" s="37">
        <v>1</v>
      </c>
      <c r="I13" s="37">
        <v>2</v>
      </c>
      <c r="J13" s="37">
        <v>3</v>
      </c>
      <c r="K13" s="37">
        <v>4</v>
      </c>
      <c r="L13" s="37">
        <v>5</v>
      </c>
      <c r="M13" s="37">
        <v>6</v>
      </c>
      <c r="N13" s="38" t="s">
        <v>3</v>
      </c>
    </row>
    <row r="14" spans="1:14" ht="19.5" customHeight="1">
      <c r="A14" s="40">
        <v>1</v>
      </c>
      <c r="B14" s="84">
        <v>31</v>
      </c>
      <c r="C14" s="168" t="s">
        <v>90</v>
      </c>
      <c r="D14" s="97"/>
      <c r="E14" s="111" t="s">
        <v>13</v>
      </c>
      <c r="F14" s="112"/>
      <c r="G14" s="73">
        <f>IF(ISBLANK(N14),"",TRUNC(0.0023321*(N14+2927)^2)-20000)</f>
        <v>-21</v>
      </c>
      <c r="H14" s="41"/>
      <c r="I14" s="41"/>
      <c r="J14" s="41"/>
      <c r="K14" s="41"/>
      <c r="L14" s="41"/>
      <c r="M14" s="41"/>
      <c r="N14" s="42">
        <f>MAX(H14:J14,K14:M14)</f>
        <v>0</v>
      </c>
    </row>
    <row r="15" spans="1:14" ht="19.5" customHeight="1">
      <c r="A15" s="40">
        <v>2</v>
      </c>
      <c r="B15" s="84">
        <v>65</v>
      </c>
      <c r="C15" s="146" t="s">
        <v>153</v>
      </c>
      <c r="D15" s="124">
        <v>35204</v>
      </c>
      <c r="E15" s="111" t="s">
        <v>14</v>
      </c>
      <c r="F15" s="117" t="s">
        <v>154</v>
      </c>
      <c r="G15" s="73">
        <f>IF(ISBLANK(N15),"",TRUNC(0.0023321*(N15+2927)^2)-20000)</f>
        <v>-21</v>
      </c>
      <c r="H15" s="41"/>
      <c r="I15" s="41"/>
      <c r="J15" s="41"/>
      <c r="K15" s="41"/>
      <c r="L15" s="41"/>
      <c r="M15" s="41"/>
      <c r="N15" s="42">
        <f>MAX(H15:J15,K15:M15)</f>
        <v>0</v>
      </c>
    </row>
    <row r="16" spans="1:14" ht="19.5" customHeight="1">
      <c r="A16" s="40">
        <v>3</v>
      </c>
      <c r="B16" s="84">
        <v>96</v>
      </c>
      <c r="C16" s="105" t="s">
        <v>216</v>
      </c>
      <c r="D16" s="106" t="s">
        <v>251</v>
      </c>
      <c r="E16" s="111" t="s">
        <v>15</v>
      </c>
      <c r="F16" s="106" t="s">
        <v>217</v>
      </c>
      <c r="G16" s="73"/>
      <c r="H16" s="41"/>
      <c r="I16" s="41"/>
      <c r="J16" s="41"/>
      <c r="K16" s="41"/>
      <c r="L16" s="41"/>
      <c r="M16" s="41"/>
      <c r="N16" s="42">
        <f>MAX(H16:J16,K16:M16)</f>
        <v>0</v>
      </c>
    </row>
    <row r="17" spans="1:14" ht="19.5" customHeight="1">
      <c r="A17" s="40"/>
      <c r="B17" s="84">
        <v>30</v>
      </c>
      <c r="C17" s="168" t="s">
        <v>89</v>
      </c>
      <c r="D17" s="97"/>
      <c r="E17" s="87" t="s">
        <v>13</v>
      </c>
      <c r="F17" s="112"/>
      <c r="G17" s="73">
        <f>IF(ISBLANK(N17),"",TRUNC(0.0023321*(N17+2927)^2)-20000)</f>
        <v>-21</v>
      </c>
      <c r="H17" s="41"/>
      <c r="I17" s="41"/>
      <c r="J17" s="41"/>
      <c r="K17" s="41"/>
      <c r="L17" s="41"/>
      <c r="M17" s="41"/>
      <c r="N17" s="42">
        <f>MAX(H17:J17,K17:M17)</f>
        <v>0</v>
      </c>
    </row>
    <row r="19" spans="1:14" ht="18.75">
      <c r="A19" s="11"/>
      <c r="B19" s="11"/>
      <c r="C19" s="6" t="s">
        <v>52</v>
      </c>
      <c r="D19" s="5"/>
      <c r="E19" s="5"/>
      <c r="F19" s="5"/>
      <c r="G19" s="4"/>
      <c r="H19" s="4"/>
      <c r="I19" s="4"/>
      <c r="J19" s="4"/>
      <c r="K19" s="4"/>
      <c r="L19" s="4"/>
      <c r="M19" s="4"/>
      <c r="N19" s="8"/>
    </row>
    <row r="20" spans="1:14" ht="12" customHeight="1">
      <c r="A20" s="8"/>
      <c r="B20" s="8"/>
      <c r="C20" s="9"/>
      <c r="D20" s="8"/>
      <c r="E20" s="7"/>
      <c r="F20" s="7"/>
      <c r="G20" s="8"/>
      <c r="H20" s="10"/>
      <c r="N20" s="8"/>
    </row>
    <row r="21" spans="1:14" ht="12.75">
      <c r="A21" s="37" t="s">
        <v>56</v>
      </c>
      <c r="B21" s="38" t="s">
        <v>55</v>
      </c>
      <c r="C21" s="43" t="s">
        <v>2</v>
      </c>
      <c r="D21" s="39" t="s">
        <v>11</v>
      </c>
      <c r="E21" s="80" t="s">
        <v>5</v>
      </c>
      <c r="F21" s="38" t="s">
        <v>60</v>
      </c>
      <c r="G21" s="37" t="s">
        <v>4</v>
      </c>
      <c r="H21" s="37">
        <v>1</v>
      </c>
      <c r="I21" s="37">
        <v>2</v>
      </c>
      <c r="J21" s="37">
        <v>3</v>
      </c>
      <c r="K21" s="37">
        <v>4</v>
      </c>
      <c r="L21" s="37">
        <v>5</v>
      </c>
      <c r="M21" s="37">
        <v>6</v>
      </c>
      <c r="N21" s="38" t="s">
        <v>3</v>
      </c>
    </row>
    <row r="22" spans="1:14" ht="19.5" customHeight="1">
      <c r="A22" s="40">
        <v>1</v>
      </c>
      <c r="B22" s="84">
        <v>32</v>
      </c>
      <c r="C22" s="168" t="s">
        <v>91</v>
      </c>
      <c r="D22" s="97"/>
      <c r="E22" s="111" t="s">
        <v>13</v>
      </c>
      <c r="F22" s="112"/>
      <c r="G22" s="73">
        <f>IF(ISBLANK(N22),"",TRUNC(0.0023321*(N22+2927)^2)-20000)</f>
        <v>-21</v>
      </c>
      <c r="H22" s="41"/>
      <c r="I22" s="41"/>
      <c r="J22" s="41"/>
      <c r="K22" s="41"/>
      <c r="L22" s="41"/>
      <c r="M22" s="41"/>
      <c r="N22" s="42">
        <f>MAX(H22:J22,K22:M22)</f>
        <v>0</v>
      </c>
    </row>
    <row r="23" spans="1:14" ht="19.5" customHeight="1">
      <c r="A23" s="40">
        <v>2</v>
      </c>
      <c r="B23" s="84">
        <v>97</v>
      </c>
      <c r="C23" s="105" t="s">
        <v>218</v>
      </c>
      <c r="D23" s="106" t="s">
        <v>252</v>
      </c>
      <c r="E23" s="111" t="s">
        <v>15</v>
      </c>
      <c r="F23" s="106" t="s">
        <v>219</v>
      </c>
      <c r="G23" s="73">
        <f>IF(ISBLANK(N23),"",TRUNC(0.0023321*(N23+2927)^2)-20000)</f>
        <v>-21</v>
      </c>
      <c r="H23" s="41"/>
      <c r="I23" s="41"/>
      <c r="J23" s="41"/>
      <c r="K23" s="41"/>
      <c r="L23" s="41"/>
      <c r="M23" s="41"/>
      <c r="N23" s="42">
        <f>MAX(H23:J23,K23:M23)</f>
        <v>0</v>
      </c>
    </row>
    <row r="24" spans="1:14" ht="19.5" customHeight="1">
      <c r="A24" s="40">
        <v>3</v>
      </c>
      <c r="B24" s="84">
        <v>66</v>
      </c>
      <c r="C24" s="146" t="s">
        <v>155</v>
      </c>
      <c r="D24" s="124">
        <v>36242</v>
      </c>
      <c r="E24" s="111" t="s">
        <v>14</v>
      </c>
      <c r="F24" s="117" t="s">
        <v>156</v>
      </c>
      <c r="G24" s="73">
        <f>IF(ISBLANK(N24),"",TRUNC(0.0023321*(N24+2927)^2)-20000)</f>
        <v>-21</v>
      </c>
      <c r="H24" s="41"/>
      <c r="I24" s="41"/>
      <c r="J24" s="41"/>
      <c r="K24" s="41"/>
      <c r="L24" s="41"/>
      <c r="M24" s="41"/>
      <c r="N24" s="42">
        <f>MAX(H24:J24,K24:M24)</f>
        <v>0</v>
      </c>
    </row>
    <row r="25" ht="12.75">
      <c r="B25" s="45"/>
    </row>
    <row r="26" spans="1:14" ht="18.75">
      <c r="A26" s="11"/>
      <c r="B26" s="11"/>
      <c r="C26" s="6" t="s">
        <v>53</v>
      </c>
      <c r="D26" s="5"/>
      <c r="E26" s="5"/>
      <c r="F26" s="5"/>
      <c r="G26" s="4"/>
      <c r="H26" s="4"/>
      <c r="I26" s="4"/>
      <c r="J26" s="4"/>
      <c r="K26" s="4"/>
      <c r="L26" s="4"/>
      <c r="M26" s="4"/>
      <c r="N26" s="8"/>
    </row>
    <row r="27" spans="1:14" ht="11.25" customHeight="1">
      <c r="A27" s="8"/>
      <c r="B27" s="8"/>
      <c r="C27" s="9"/>
      <c r="D27" s="8"/>
      <c r="E27" s="7"/>
      <c r="F27" s="7"/>
      <c r="G27" s="8"/>
      <c r="H27" s="10"/>
      <c r="N27" s="8"/>
    </row>
    <row r="28" spans="1:14" ht="12.75">
      <c r="A28" s="37" t="s">
        <v>56</v>
      </c>
      <c r="B28" s="38" t="s">
        <v>55</v>
      </c>
      <c r="C28" s="43" t="s">
        <v>2</v>
      </c>
      <c r="D28" s="39" t="s">
        <v>11</v>
      </c>
      <c r="E28" s="80" t="s">
        <v>5</v>
      </c>
      <c r="F28" s="38" t="s">
        <v>60</v>
      </c>
      <c r="G28" s="37" t="s">
        <v>4</v>
      </c>
      <c r="H28" s="37">
        <v>1</v>
      </c>
      <c r="I28" s="37">
        <v>2</v>
      </c>
      <c r="J28" s="37">
        <v>3</v>
      </c>
      <c r="K28" s="37">
        <v>4</v>
      </c>
      <c r="L28" s="37">
        <v>5</v>
      </c>
      <c r="M28" s="37">
        <v>6</v>
      </c>
      <c r="N28" s="38" t="s">
        <v>3</v>
      </c>
    </row>
    <row r="29" spans="1:14" ht="19.5" customHeight="1">
      <c r="A29" s="40">
        <v>1</v>
      </c>
      <c r="B29" s="84">
        <v>67</v>
      </c>
      <c r="C29" s="146" t="s">
        <v>157</v>
      </c>
      <c r="D29" s="124">
        <v>36570</v>
      </c>
      <c r="E29" s="169" t="s">
        <v>14</v>
      </c>
      <c r="F29" s="117" t="s">
        <v>158</v>
      </c>
      <c r="G29" s="73">
        <f>IF(ISBLANK(N29),"",TRUNC(0.0023321*(N29+2927)^2)-20000)</f>
        <v>-21</v>
      </c>
      <c r="H29" s="41"/>
      <c r="I29" s="41"/>
      <c r="J29" s="41"/>
      <c r="K29" s="41"/>
      <c r="L29" s="41"/>
      <c r="M29" s="41"/>
      <c r="N29" s="42">
        <f>MAX(H29:J29,K29:M29)</f>
        <v>0</v>
      </c>
    </row>
    <row r="30" spans="1:14" ht="19.5" customHeight="1">
      <c r="A30" s="40">
        <v>2</v>
      </c>
      <c r="B30" s="84">
        <v>33</v>
      </c>
      <c r="C30" s="135" t="s">
        <v>92</v>
      </c>
      <c r="D30" s="97"/>
      <c r="E30" s="169" t="s">
        <v>13</v>
      </c>
      <c r="F30" s="112"/>
      <c r="G30" s="73">
        <f>IF(ISBLANK(N30),"",TRUNC(0.0023321*(N30+2927)^2)-20000)</f>
        <v>-21</v>
      </c>
      <c r="H30" s="41"/>
      <c r="I30" s="41"/>
      <c r="J30" s="41"/>
      <c r="K30" s="41"/>
      <c r="L30" s="41"/>
      <c r="M30" s="41"/>
      <c r="N30" s="42">
        <f>MAX(H30:J30,K30:M30)</f>
        <v>0</v>
      </c>
    </row>
    <row r="31" spans="1:14" ht="19.5" customHeight="1">
      <c r="A31" s="40">
        <v>3</v>
      </c>
      <c r="B31" s="84">
        <v>90</v>
      </c>
      <c r="C31" s="155" t="s">
        <v>204</v>
      </c>
      <c r="D31" s="126" t="s">
        <v>235</v>
      </c>
      <c r="E31" s="169" t="s">
        <v>15</v>
      </c>
      <c r="F31" s="126" t="s">
        <v>220</v>
      </c>
      <c r="G31" s="73">
        <f>IF(ISBLANK(N31),"",TRUNC(0.0023321*(N31+2927)^2)-20000)</f>
        <v>-21</v>
      </c>
      <c r="H31" s="41"/>
      <c r="I31" s="41"/>
      <c r="J31" s="41"/>
      <c r="K31" s="41"/>
      <c r="L31" s="41"/>
      <c r="M31" s="41"/>
      <c r="N31" s="42">
        <f>MAX(H31:J31,K31:M31)</f>
        <v>0</v>
      </c>
    </row>
  </sheetData>
  <sheetProtection/>
  <mergeCells count="2">
    <mergeCell ref="A1:O1"/>
    <mergeCell ref="M3:Q3"/>
  </mergeCells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22"/>
  <sheetViews>
    <sheetView zoomScalePageLayoutView="0" workbookViewId="0" topLeftCell="A3">
      <selection activeCell="E19" sqref="E19"/>
    </sheetView>
  </sheetViews>
  <sheetFormatPr defaultColWidth="9.140625" defaultRowHeight="15"/>
  <cols>
    <col min="12" max="13" width="9.140625" style="62" customWidth="1"/>
  </cols>
  <sheetData>
    <row r="1" spans="1:16" ht="22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4"/>
      <c r="P1" s="4"/>
    </row>
    <row r="2" spans="1:16" ht="20.25">
      <c r="A2" s="1"/>
      <c r="B2" s="1"/>
      <c r="C2" s="6"/>
      <c r="D2" s="5"/>
      <c r="E2" s="5"/>
      <c r="F2" s="4"/>
      <c r="G2" s="4"/>
      <c r="H2" s="8"/>
      <c r="I2" s="4"/>
      <c r="J2" s="34"/>
      <c r="K2" s="4"/>
      <c r="L2" s="4"/>
      <c r="M2" s="8"/>
      <c r="N2" s="3"/>
      <c r="O2" s="4"/>
      <c r="P2" s="4"/>
    </row>
    <row r="3" spans="1:16" s="22" customFormat="1" ht="18.75">
      <c r="A3" s="2"/>
      <c r="B3" s="2"/>
      <c r="C3" s="6"/>
      <c r="D3" s="5"/>
      <c r="E3" s="5"/>
      <c r="F3" s="4"/>
      <c r="G3" s="4"/>
      <c r="H3" s="4"/>
      <c r="I3" s="4"/>
      <c r="J3" s="4"/>
      <c r="K3" s="170" t="s">
        <v>54</v>
      </c>
      <c r="L3" s="170"/>
      <c r="M3" s="170"/>
      <c r="N3" s="170"/>
      <c r="O3" s="79"/>
      <c r="P3" s="79"/>
    </row>
    <row r="5" spans="1:13" ht="27">
      <c r="A5" s="175" t="s">
        <v>39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9" spans="1:13" ht="15">
      <c r="A9" s="75" t="s">
        <v>29</v>
      </c>
      <c r="B9" s="74" t="s">
        <v>30</v>
      </c>
      <c r="C9" s="74" t="s">
        <v>32</v>
      </c>
      <c r="D9" s="74" t="s">
        <v>32</v>
      </c>
      <c r="E9" s="74" t="s">
        <v>35</v>
      </c>
      <c r="F9" s="74" t="s">
        <v>35</v>
      </c>
      <c r="G9" s="74" t="s">
        <v>45</v>
      </c>
      <c r="H9" s="74" t="s">
        <v>45</v>
      </c>
      <c r="I9" s="74" t="s">
        <v>38</v>
      </c>
      <c r="J9" s="74" t="s">
        <v>38</v>
      </c>
      <c r="K9" s="74" t="s">
        <v>4</v>
      </c>
      <c r="L9" s="75" t="s">
        <v>29</v>
      </c>
      <c r="M9" s="75" t="s">
        <v>37</v>
      </c>
    </row>
    <row r="10" spans="1:13" ht="15">
      <c r="A10" s="78"/>
      <c r="B10" s="76" t="s">
        <v>31</v>
      </c>
      <c r="C10" s="76" t="s">
        <v>33</v>
      </c>
      <c r="D10" s="76" t="s">
        <v>34</v>
      </c>
      <c r="E10" s="76" t="s">
        <v>33</v>
      </c>
      <c r="F10" s="76" t="s">
        <v>34</v>
      </c>
      <c r="G10" s="76" t="s">
        <v>33</v>
      </c>
      <c r="H10" s="76" t="s">
        <v>34</v>
      </c>
      <c r="I10" s="76" t="s">
        <v>33</v>
      </c>
      <c r="J10" s="76" t="s">
        <v>34</v>
      </c>
      <c r="K10" s="76"/>
      <c r="L10" s="77" t="s">
        <v>36</v>
      </c>
      <c r="M10" s="77"/>
    </row>
    <row r="11" spans="1:13" ht="18" customHeight="1">
      <c r="A11" s="172" t="s">
        <v>14</v>
      </c>
      <c r="B11" s="60" t="s">
        <v>12</v>
      </c>
      <c r="C11" s="61"/>
      <c r="D11" s="61"/>
      <c r="E11" s="61"/>
      <c r="F11" s="61"/>
      <c r="G11" s="61"/>
      <c r="H11" s="61"/>
      <c r="I11" s="61"/>
      <c r="J11" s="61"/>
      <c r="K11" s="61">
        <f aca="true" t="shared" si="0" ref="K11:K18">SUM(C11:J11)</f>
        <v>0</v>
      </c>
      <c r="L11" s="172">
        <f>SUM(K11:K14)</f>
        <v>0</v>
      </c>
      <c r="M11" s="172"/>
    </row>
    <row r="12" spans="1:13" ht="18" customHeight="1">
      <c r="A12" s="173"/>
      <c r="B12" s="60" t="s">
        <v>18</v>
      </c>
      <c r="C12" s="61"/>
      <c r="D12" s="61"/>
      <c r="E12" s="61"/>
      <c r="F12" s="61"/>
      <c r="G12" s="61"/>
      <c r="H12" s="61"/>
      <c r="I12" s="61"/>
      <c r="J12" s="61"/>
      <c r="K12" s="61">
        <f t="shared" si="0"/>
        <v>0</v>
      </c>
      <c r="L12" s="173"/>
      <c r="M12" s="173"/>
    </row>
    <row r="13" spans="1:13" ht="18" customHeight="1">
      <c r="A13" s="173"/>
      <c r="B13" s="60" t="s">
        <v>17</v>
      </c>
      <c r="C13" s="61"/>
      <c r="D13" s="61"/>
      <c r="E13" s="61"/>
      <c r="F13" s="61"/>
      <c r="G13" s="61"/>
      <c r="H13" s="61"/>
      <c r="I13" s="61"/>
      <c r="J13" s="61"/>
      <c r="K13" s="61">
        <f t="shared" si="0"/>
        <v>0</v>
      </c>
      <c r="L13" s="173"/>
      <c r="M13" s="173"/>
    </row>
    <row r="14" spans="1:13" ht="18" customHeight="1">
      <c r="A14" s="174"/>
      <c r="B14" s="60" t="s">
        <v>16</v>
      </c>
      <c r="C14" s="61"/>
      <c r="D14" s="61"/>
      <c r="E14" s="61"/>
      <c r="F14" s="61"/>
      <c r="G14" s="61"/>
      <c r="H14" s="61"/>
      <c r="I14" s="61"/>
      <c r="J14" s="61"/>
      <c r="K14" s="61">
        <f t="shared" si="0"/>
        <v>0</v>
      </c>
      <c r="L14" s="174"/>
      <c r="M14" s="174"/>
    </row>
    <row r="15" spans="1:13" ht="18" customHeight="1">
      <c r="A15" s="172" t="s">
        <v>15</v>
      </c>
      <c r="B15" s="60" t="s">
        <v>12</v>
      </c>
      <c r="C15" s="61"/>
      <c r="D15" s="61"/>
      <c r="E15" s="61"/>
      <c r="F15" s="61"/>
      <c r="G15" s="61"/>
      <c r="H15" s="61"/>
      <c r="I15" s="61"/>
      <c r="J15" s="61"/>
      <c r="K15" s="61">
        <f t="shared" si="0"/>
        <v>0</v>
      </c>
      <c r="L15" s="172">
        <f>SUM(K15:K18)</f>
        <v>0</v>
      </c>
      <c r="M15" s="172"/>
    </row>
    <row r="16" spans="1:13" ht="18" customHeight="1">
      <c r="A16" s="173"/>
      <c r="B16" s="60" t="s">
        <v>18</v>
      </c>
      <c r="C16" s="61"/>
      <c r="D16" s="61"/>
      <c r="E16" s="61"/>
      <c r="F16" s="61"/>
      <c r="G16" s="61"/>
      <c r="H16" s="61"/>
      <c r="I16" s="61"/>
      <c r="J16" s="61"/>
      <c r="K16" s="61">
        <f t="shared" si="0"/>
        <v>0</v>
      </c>
      <c r="L16" s="173"/>
      <c r="M16" s="173"/>
    </row>
    <row r="17" spans="1:13" ht="18" customHeight="1">
      <c r="A17" s="173"/>
      <c r="B17" s="60" t="s">
        <v>17</v>
      </c>
      <c r="C17" s="61"/>
      <c r="D17" s="61"/>
      <c r="E17" s="61"/>
      <c r="F17" s="61"/>
      <c r="G17" s="61"/>
      <c r="H17" s="61"/>
      <c r="I17" s="61"/>
      <c r="J17" s="61"/>
      <c r="K17" s="61">
        <f t="shared" si="0"/>
        <v>0</v>
      </c>
      <c r="L17" s="173"/>
      <c r="M17" s="173"/>
    </row>
    <row r="18" spans="1:13" ht="18" customHeight="1">
      <c r="A18" s="174"/>
      <c r="B18" s="60" t="s">
        <v>16</v>
      </c>
      <c r="C18" s="61"/>
      <c r="D18" s="61"/>
      <c r="E18" s="61"/>
      <c r="F18" s="61"/>
      <c r="G18" s="61"/>
      <c r="H18" s="61"/>
      <c r="I18" s="61"/>
      <c r="J18" s="61"/>
      <c r="K18" s="61">
        <f t="shared" si="0"/>
        <v>0</v>
      </c>
      <c r="L18" s="174"/>
      <c r="M18" s="174"/>
    </row>
    <row r="19" spans="1:13" ht="18" customHeight="1">
      <c r="A19" s="172" t="s">
        <v>13</v>
      </c>
      <c r="B19" s="60" t="s">
        <v>12</v>
      </c>
      <c r="C19" s="61"/>
      <c r="D19" s="61"/>
      <c r="E19" s="61"/>
      <c r="F19" s="61"/>
      <c r="G19" s="61"/>
      <c r="H19" s="61"/>
      <c r="I19" s="61"/>
      <c r="J19" s="61"/>
      <c r="K19" s="61">
        <f>SUM(C19:J19)</f>
        <v>0</v>
      </c>
      <c r="L19" s="172">
        <f>SUM(K19:K22)</f>
        <v>0</v>
      </c>
      <c r="M19" s="172"/>
    </row>
    <row r="20" spans="1:13" ht="18" customHeight="1">
      <c r="A20" s="173"/>
      <c r="B20" s="60" t="s">
        <v>18</v>
      </c>
      <c r="C20" s="61"/>
      <c r="D20" s="61"/>
      <c r="E20" s="61"/>
      <c r="F20" s="61"/>
      <c r="G20" s="61"/>
      <c r="H20" s="61"/>
      <c r="I20" s="61"/>
      <c r="J20" s="61"/>
      <c r="K20" s="61">
        <f>SUM(C20:J20)</f>
        <v>0</v>
      </c>
      <c r="L20" s="173"/>
      <c r="M20" s="173"/>
    </row>
    <row r="21" spans="1:13" ht="18" customHeight="1">
      <c r="A21" s="173"/>
      <c r="B21" s="60" t="s">
        <v>17</v>
      </c>
      <c r="C21" s="61"/>
      <c r="D21" s="61"/>
      <c r="E21" s="61"/>
      <c r="F21" s="61"/>
      <c r="G21" s="61"/>
      <c r="H21" s="61"/>
      <c r="I21" s="61"/>
      <c r="J21" s="61"/>
      <c r="K21" s="61">
        <f>SUM(C21:J21)</f>
        <v>0</v>
      </c>
      <c r="L21" s="173"/>
      <c r="M21" s="173"/>
    </row>
    <row r="22" spans="1:13" ht="18" customHeight="1">
      <c r="A22" s="174"/>
      <c r="B22" s="60" t="s">
        <v>16</v>
      </c>
      <c r="C22" s="61"/>
      <c r="D22" s="61"/>
      <c r="E22" s="61"/>
      <c r="F22" s="61"/>
      <c r="G22" s="61"/>
      <c r="H22" s="61"/>
      <c r="I22" s="61"/>
      <c r="J22" s="61"/>
      <c r="K22" s="61">
        <f>SUM(C22:J22)</f>
        <v>0</v>
      </c>
      <c r="L22" s="174"/>
      <c r="M22" s="174"/>
    </row>
  </sheetData>
  <sheetProtection/>
  <mergeCells count="12">
    <mergeCell ref="L11:L14"/>
    <mergeCell ref="M11:M14"/>
    <mergeCell ref="L15:L18"/>
    <mergeCell ref="M15:M18"/>
    <mergeCell ref="A5:M5"/>
    <mergeCell ref="A1:N1"/>
    <mergeCell ref="K3:N3"/>
    <mergeCell ref="A19:A22"/>
    <mergeCell ref="L19:L22"/>
    <mergeCell ref="M19:M22"/>
    <mergeCell ref="A11:A14"/>
    <mergeCell ref="A15:A18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AGITA</cp:lastModifiedBy>
  <cp:lastPrinted>2017-05-26T11:12:57Z</cp:lastPrinted>
  <dcterms:created xsi:type="dcterms:W3CDTF">2015-08-07T14:24:51Z</dcterms:created>
  <dcterms:modified xsi:type="dcterms:W3CDTF">2017-05-26T11:14:41Z</dcterms:modified>
  <cp:category/>
  <cp:version/>
  <cp:contentType/>
  <cp:contentStatus/>
</cp:coreProperties>
</file>